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E92316B4-1986-4CE3-8083-C97E3BD37B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4" i="19" l="1"/>
  <c r="I36" i="19"/>
  <c r="I40" i="19"/>
  <c r="G46" i="19"/>
  <c r="I47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7" i="19" l="1"/>
  <c r="J46" i="19"/>
  <c r="H35" i="19"/>
  <c r="J44" i="19" l="1"/>
  <c r="I44" i="19"/>
  <c r="J39" i="19"/>
  <c r="H39" i="19"/>
  <c r="J38" i="19"/>
  <c r="I38" i="19"/>
  <c r="G40" i="19"/>
  <c r="J40" i="19"/>
  <c r="H40" i="19"/>
  <c r="G37" i="19"/>
  <c r="J37" i="19"/>
  <c r="J34" i="19"/>
  <c r="I34" i="19"/>
  <c r="H34" i="19"/>
  <c r="G38" i="19"/>
  <c r="H38" i="19"/>
  <c r="H42" i="19"/>
  <c r="J42" i="19"/>
  <c r="G47" i="19"/>
  <c r="H47" i="19"/>
  <c r="J48" i="19"/>
  <c r="I48" i="19"/>
  <c r="H41" i="19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<sst xmlns="http://schemas.openxmlformats.org/spreadsheetml/2006/main" count="1038" uniqueCount="267">
  <si>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</si>
  <si>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</si>
  <si>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</si>
  <si>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</si>
  <si>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</si>
  <si>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</si>
  <si>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</si>
  <si>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</si>
  <si>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</si>
  <si>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</si>
  <si>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</si>
  <si>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</si>
  <si>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</si>
  <si>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</si>
  <si>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</si>
  <si>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</si>
  <si>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</si>
  <si>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</si>
  <si>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</si>
  <si>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</si>
  <si>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</si>
  <si>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</si>
  <si>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</si>
  <si>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</si>
  <si>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</si>
  <si>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</si>
  <si>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</si>
  <si>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</si>
  <si>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</si>
  <si>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</si>
  <si>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</si>
  <si>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</si>
  <si>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</si>
  <si>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</si>
  <si>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</si>
  <si>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</si>
  <si>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</si>
  <si>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</si>
  <si>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</si>
  <si>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</si>
  <si>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</si>
  <si>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</si>
  <si>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</si>
  <si>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</si>
  <si>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</si>
  <si>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</si>
  <si>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</si>
  <si>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</si>
  <si>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</si>
  <si>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</si>
  <si>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</si>
  <si>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</si>
  <si>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</si>
  <si>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</si>
  <si>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</si>
  <si>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</si>
  <si>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</si>
  <si>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</si>
  <si>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</si>
  <si>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</si>
  <si>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</si>
  <si>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</si>
  <si>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</si>
  <si>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</si>
  <si>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</si>
  <si>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</si>
  <si>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</si>
  <si>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</si>
  <si>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</si>
  <si>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</si>
  <si>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</si>
  <si>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</si>
  <si>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</si>
  <si>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</si>
  <si>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</si>
  <si>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</si>
  <si>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</si>
  <si>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</si>
  <si>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</si>
  <si>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</si>
  <si>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</si>
  <si>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</si>
  <si>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</si>
  <si>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</si>
  <si>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</si>
  <si>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</si>
  <si>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</si>
  <si>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</si>
  <si>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</si>
  <si>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</si>
  <si>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</si>
  <si>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</si>
  <si>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</si>
  <si>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</si>
  <si>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</si>
  <si>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</si>
  <si>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</si>
  <si>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</si>
  <si>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</si>
  <si>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</si>
  <si>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</si>
  <si>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</si>
  <si>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</si>
  <si>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</si>
  <si>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</si>
  <si>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</si>
  <si>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</si>
  <si>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</si>
  <si>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</si>
  <si>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</si>
  <si>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</si>
  <si>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</si>
  <si>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</si>
  <si>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</si>
  <si>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</si>
  <si>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</si>
  <si>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</si>
  <si>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</si>
  <si>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</si>
  <si>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</si>
  <si>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</si>
  <si>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</si>
  <si>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</si>
  <si>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</si>
  <si>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</si>
  <si>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</si>
  <si>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</si>
  <si>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</si>
  <si>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</si>
  <si>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</si>
  <si>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</si>
  <si>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</si>
  <si>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</si>
  <si>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</si>
  <si>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</si>
  <si>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</si>
  <si>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</si>
  <si>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</si>
  <si>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</si>
  <si>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</si>
  <si>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</si>
  <si>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</si>
  <si>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</si>
  <si>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</si>
  <si>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</si>
  <si>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</si>
  <si>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</si>
  <si>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</si>
  <si>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</si>
  <si>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</si>
  <si>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</si>
  <si>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</si>
  <si>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</si>
  <si>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</si>
  <si>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</si>
  <si>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</si>
  <si>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</si>
  <si>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</si>
  <si>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</si>
  <si>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</si>
  <si>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</si>
  <si>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</si>
  <si>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</si>
  <si>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</si>
  <si>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</si>
  <si>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</si>
  <si>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</si>
  <si>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</si>
  <si>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</si>
  <si>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</si>
  <si>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</si>
  <si>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</si>
  <si>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</si>
  <si>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</si>
  <si>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</si>
  <si>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</si>
  <si>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</si>
  <si>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</si>
  <si>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</si>
  <si>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</si>
  <si>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</si>
  <si>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</si>
  <si>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</si>
  <si>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</si>
  <si>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</si>
  <si>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</si>
  <si>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</si>
  <si>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</si>
  <si>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</si>
  <si>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</si>
  <si>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</si>
  <si>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</si>
  <si>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</si>
  <si>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</si>
  <si>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</si>
  <si>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</si>
  <si>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</si>
  <si>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</si>
  <si>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</si>
  <si>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</si>
  <si>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</si>
  <si>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</si>
  <si>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</si>
  <si>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</si>
  <si>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</si>
  <si>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</si>
  <si>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</si>
  <si>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</si>
  <si>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</si>
  <si>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</si>
  <si>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</si>
  <si>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</si>
  <si>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</si>
  <si>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</si>
  <si>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</si>
  <si>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</si>
  <si>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</si>
  <si>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</si>
  <si>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</si>
  <si>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</si>
  <si>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</si>
  <si>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</si>
  <si>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</si>
  <si>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</si>
  <si>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</si>
  <si>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</si>
  <si>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</si>
  <si>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</si>
  <si>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</si>
  <si>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</si>
  <si>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</si>
  <si>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</si>
  <si>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</si>
  <si>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</si>
  <si>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</si>
  <si>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</si>
  <si>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</si>
  <si>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</si>
  <si>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</si>
  <si>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</si>
  <si>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</si>
  <si>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</si>
  <si>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</si>
  <si>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</si>
  <si>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</si>
  <si>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</si>
  <si>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</si>
  <si>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</si>
  <si>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</si>
  <si>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</si>
  <si>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</si>
  <si>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</si>
  <si>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</si>
  <si>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</si>
  <si>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</si>
  <si>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</si>
  <si>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</si>
  <si>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</si>
  <si>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</si>
  <si>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</si>
  <si>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</si>
  <si>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</si>
  <si>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</si>
  <si>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</si>
  <si>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</si>
  <si>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</si>
  <si>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Población provisional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</si>
</sst>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1047751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1027780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59" t="s">
        <v>129</v>
      </c>
      <c r="D9" s="59"/>
      <c r="E9" s="73"/>
      <c r="F9" s="66" t="s">
        <v>128</v>
      </c>
      <c r="G9" s="59"/>
      <c r="H9" s="73"/>
      <c r="I9" s="66" t="s">
        <v>131</v>
      </c>
      <c r="J9" s="59"/>
      <c r="K9" s="73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5</v>
      </c>
      <c r="D11" s="18">
        <v>0</v>
      </c>
      <c r="E11" s="18">
        <v>5</v>
      </c>
      <c r="F11" s="18">
        <v>5</v>
      </c>
      <c r="G11" s="18">
        <v>0</v>
      </c>
      <c r="H11" s="18">
        <v>5</v>
      </c>
      <c r="I11" s="18">
        <v>10</v>
      </c>
      <c r="J11" s="18">
        <v>0</v>
      </c>
      <c r="K11" s="18">
        <v>10</v>
      </c>
    </row>
    <row r="12" spans="2:11" ht="20.100000000000001" customHeight="1" thickBot="1" x14ac:dyDescent="0.25">
      <c r="B12" s="4" t="s">
        <v>23</v>
      </c>
      <c r="C12" s="19">
        <v>2</v>
      </c>
      <c r="D12" s="19">
        <v>0</v>
      </c>
      <c r="E12" s="19">
        <v>2</v>
      </c>
      <c r="F12" s="19">
        <v>1</v>
      </c>
      <c r="G12" s="19">
        <v>1</v>
      </c>
      <c r="H12" s="19">
        <v>2</v>
      </c>
      <c r="I12" s="19">
        <v>3</v>
      </c>
      <c r="J12" s="19">
        <v>1</v>
      </c>
      <c r="K12" s="19">
        <v>4</v>
      </c>
    </row>
    <row r="13" spans="2:11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spans="2:11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  <c r="F14" s="19">
        <v>1</v>
      </c>
      <c r="G14" s="19">
        <v>1</v>
      </c>
      <c r="H14" s="19">
        <v>2</v>
      </c>
      <c r="I14" s="19">
        <v>1</v>
      </c>
      <c r="J14" s="19">
        <v>1</v>
      </c>
      <c r="K14" s="19">
        <v>2</v>
      </c>
    </row>
    <row r="15" spans="2:11" ht="20.100000000000001" customHeight="1" thickBot="1" x14ac:dyDescent="0.25">
      <c r="B15" s="4" t="s">
        <v>26</v>
      </c>
      <c r="C15" s="19">
        <v>1</v>
      </c>
      <c r="D15" s="19">
        <v>0</v>
      </c>
      <c r="E15" s="19">
        <v>1</v>
      </c>
      <c r="F15" s="19">
        <v>0</v>
      </c>
      <c r="G15" s="19">
        <v>0</v>
      </c>
      <c r="H15" s="19">
        <v>0</v>
      </c>
      <c r="I15" s="19">
        <v>1</v>
      </c>
      <c r="J15" s="19">
        <v>0</v>
      </c>
      <c r="K15" s="19">
        <v>1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1</v>
      </c>
      <c r="G16" s="19">
        <v>0</v>
      </c>
      <c r="H16" s="19">
        <v>1</v>
      </c>
      <c r="I16" s="19">
        <v>1</v>
      </c>
      <c r="J16" s="19">
        <v>0</v>
      </c>
      <c r="K16" s="19">
        <v>1</v>
      </c>
    </row>
    <row r="17" spans="2:11" ht="20.100000000000001" customHeight="1" thickBot="1" x14ac:dyDescent="0.25">
      <c r="B17" s="4" t="s">
        <v>28</v>
      </c>
      <c r="C17" s="19">
        <v>1</v>
      </c>
      <c r="D17" s="19">
        <v>0</v>
      </c>
      <c r="E17" s="19">
        <v>1</v>
      </c>
      <c r="F17" s="19">
        <v>0</v>
      </c>
      <c r="G17" s="19">
        <v>0</v>
      </c>
      <c r="H17" s="19">
        <v>0</v>
      </c>
      <c r="I17" s="19">
        <v>1</v>
      </c>
      <c r="J17" s="19">
        <v>0</v>
      </c>
      <c r="K17" s="19">
        <v>1</v>
      </c>
    </row>
    <row r="18" spans="2:11" ht="20.100000000000001" customHeight="1" thickBot="1" x14ac:dyDescent="0.25">
      <c r="B18" s="4" t="s">
        <v>29</v>
      </c>
      <c r="C18" s="19">
        <v>2</v>
      </c>
      <c r="D18" s="19">
        <v>0</v>
      </c>
      <c r="E18" s="19">
        <v>2</v>
      </c>
      <c r="F18" s="19">
        <v>0</v>
      </c>
      <c r="G18" s="19">
        <v>0</v>
      </c>
      <c r="H18" s="19">
        <v>0</v>
      </c>
      <c r="I18" s="19">
        <v>2</v>
      </c>
      <c r="J18" s="19">
        <v>0</v>
      </c>
      <c r="K18" s="19">
        <v>2</v>
      </c>
    </row>
    <row r="19" spans="2:11" ht="20.100000000000001" customHeight="1" thickBot="1" x14ac:dyDescent="0.25">
      <c r="B19" s="4" t="s">
        <v>30</v>
      </c>
      <c r="C19" s="19">
        <v>13</v>
      </c>
      <c r="D19" s="19">
        <v>0</v>
      </c>
      <c r="E19" s="19">
        <v>13</v>
      </c>
      <c r="F19" s="19">
        <v>23</v>
      </c>
      <c r="G19" s="19">
        <v>10</v>
      </c>
      <c r="H19" s="19">
        <v>33</v>
      </c>
      <c r="I19" s="19">
        <v>36</v>
      </c>
      <c r="J19" s="19">
        <v>10</v>
      </c>
      <c r="K19" s="19">
        <v>46</v>
      </c>
    </row>
    <row r="20" spans="2:11" ht="20.100000000000001" customHeight="1" thickBot="1" x14ac:dyDescent="0.25">
      <c r="B20" s="4" t="s">
        <v>31</v>
      </c>
      <c r="C20" s="19">
        <v>4</v>
      </c>
      <c r="D20" s="19">
        <v>0</v>
      </c>
      <c r="E20" s="19">
        <v>4</v>
      </c>
      <c r="F20" s="19">
        <v>9</v>
      </c>
      <c r="G20" s="19">
        <v>2</v>
      </c>
      <c r="H20" s="19">
        <v>11</v>
      </c>
      <c r="I20" s="19">
        <v>13</v>
      </c>
      <c r="J20" s="19">
        <v>2</v>
      </c>
      <c r="K20" s="19">
        <v>15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  <c r="F21" s="19">
        <v>0</v>
      </c>
      <c r="G21" s="19">
        <v>1</v>
      </c>
      <c r="H21" s="19">
        <v>1</v>
      </c>
      <c r="I21" s="19">
        <v>0</v>
      </c>
      <c r="J21" s="19">
        <v>1</v>
      </c>
      <c r="K21" s="19">
        <v>1</v>
      </c>
    </row>
    <row r="22" spans="2:11" ht="20.100000000000001" customHeight="1" thickBot="1" x14ac:dyDescent="0.25">
      <c r="B22" s="4" t="s">
        <v>33</v>
      </c>
      <c r="C22" s="19">
        <v>0</v>
      </c>
      <c r="D22" s="19">
        <v>0</v>
      </c>
      <c r="E22" s="19">
        <v>0</v>
      </c>
      <c r="F22" s="19">
        <v>3</v>
      </c>
      <c r="G22" s="19">
        <v>0</v>
      </c>
      <c r="H22" s="19">
        <v>3</v>
      </c>
      <c r="I22" s="19">
        <v>3</v>
      </c>
      <c r="J22" s="19">
        <v>0</v>
      </c>
      <c r="K22" s="19">
        <v>3</v>
      </c>
    </row>
    <row r="23" spans="2:11" ht="20.100000000000001" customHeight="1" thickBot="1" x14ac:dyDescent="0.25">
      <c r="B23" s="4" t="s">
        <v>34</v>
      </c>
      <c r="C23" s="19">
        <v>2</v>
      </c>
      <c r="D23" s="19">
        <v>1</v>
      </c>
      <c r="E23" s="19">
        <v>3</v>
      </c>
      <c r="F23" s="19">
        <v>7</v>
      </c>
      <c r="G23" s="19">
        <v>4</v>
      </c>
      <c r="H23" s="19">
        <v>11</v>
      </c>
      <c r="I23" s="19">
        <v>9</v>
      </c>
      <c r="J23" s="19">
        <v>5</v>
      </c>
      <c r="K23" s="19">
        <v>14</v>
      </c>
    </row>
    <row r="24" spans="2:11" ht="20.100000000000001" customHeight="1" thickBot="1" x14ac:dyDescent="0.25">
      <c r="B24" s="4" t="s">
        <v>35</v>
      </c>
      <c r="C24" s="19">
        <v>1</v>
      </c>
      <c r="D24" s="19">
        <v>0</v>
      </c>
      <c r="E24" s="19">
        <v>1</v>
      </c>
      <c r="F24" s="19">
        <v>0</v>
      </c>
      <c r="G24" s="19">
        <v>1</v>
      </c>
      <c r="H24" s="19">
        <v>1</v>
      </c>
      <c r="I24" s="19">
        <v>1</v>
      </c>
      <c r="J24" s="19">
        <v>1</v>
      </c>
      <c r="K24" s="19">
        <v>2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2</v>
      </c>
      <c r="G25" s="19">
        <v>0</v>
      </c>
      <c r="H25" s="19">
        <v>2</v>
      </c>
      <c r="I25" s="19">
        <v>2</v>
      </c>
      <c r="J25" s="19">
        <v>0</v>
      </c>
      <c r="K25" s="19">
        <v>2</v>
      </c>
    </row>
    <row r="26" spans="2:11" ht="20.100000000000001" customHeight="1" thickBot="1" x14ac:dyDescent="0.25">
      <c r="B26" s="5" t="s">
        <v>37</v>
      </c>
      <c r="C26" s="19">
        <v>2</v>
      </c>
      <c r="D26" s="19">
        <v>0</v>
      </c>
      <c r="E26" s="19">
        <v>2</v>
      </c>
      <c r="F26" s="19">
        <v>3</v>
      </c>
      <c r="G26" s="19">
        <v>0</v>
      </c>
      <c r="H26" s="19">
        <v>3</v>
      </c>
      <c r="I26" s="19">
        <v>5</v>
      </c>
      <c r="J26" s="19">
        <v>0</v>
      </c>
      <c r="K26" s="19">
        <v>5</v>
      </c>
    </row>
    <row r="27" spans="2:11" ht="20.100000000000001" customHeight="1" thickBot="1" x14ac:dyDescent="0.25">
      <c r="B27" s="6" t="s">
        <v>38</v>
      </c>
      <c r="C27" s="20">
        <v>1</v>
      </c>
      <c r="D27" s="20">
        <v>0</v>
      </c>
      <c r="E27" s="20">
        <v>1</v>
      </c>
      <c r="F27" s="20">
        <v>0</v>
      </c>
      <c r="G27" s="20">
        <v>0</v>
      </c>
      <c r="H27" s="20">
        <v>0</v>
      </c>
      <c r="I27" s="20">
        <v>1</v>
      </c>
      <c r="J27" s="20">
        <v>0</v>
      </c>
      <c r="K27" s="20">
        <v>1</v>
      </c>
    </row>
    <row r="28" spans="2:11" ht="20.100000000000001" customHeight="1" thickBot="1" x14ac:dyDescent="0.25">
      <c r="B28" s="7" t="s">
        <v>39</v>
      </c>
      <c r="C28" s="9">
        <f>SUM(C11:C27)</f>
        <v>34</v>
      </c>
      <c r="D28" s="9">
        <f t="shared" ref="D28:K28" si="0">SUM(D11:D27)</f>
        <v>1</v>
      </c>
      <c r="E28" s="9">
        <f t="shared" si="0"/>
        <v>35</v>
      </c>
      <c r="F28" s="9">
        <f t="shared" si="0"/>
        <v>55</v>
      </c>
      <c r="G28" s="9">
        <f t="shared" si="0"/>
        <v>20</v>
      </c>
      <c r="H28" s="9">
        <f t="shared" si="0"/>
        <v>75</v>
      </c>
      <c r="I28" s="9">
        <f t="shared" si="0"/>
        <v>89</v>
      </c>
      <c r="J28" s="9">
        <f t="shared" si="0"/>
        <v>21</v>
      </c>
      <c r="K28" s="9">
        <f t="shared" si="0"/>
        <v>110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4"/>
      <c r="C9" s="77" t="s">
        <v>134</v>
      </c>
      <c r="D9" s="77"/>
      <c r="E9" s="77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4</v>
      </c>
      <c r="D11" s="18">
        <v>0</v>
      </c>
      <c r="E11" s="18">
        <v>4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28</v>
      </c>
      <c r="C17" s="19">
        <v>2</v>
      </c>
      <c r="D17" s="19">
        <v>1</v>
      </c>
      <c r="E17" s="19">
        <v>3</v>
      </c>
    </row>
    <row r="18" spans="2:5" ht="20.100000000000001" customHeight="1" thickBot="1" x14ac:dyDescent="0.25">
      <c r="B18" s="4" t="s">
        <v>29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30</v>
      </c>
      <c r="C19" s="19">
        <v>2</v>
      </c>
      <c r="D19" s="19">
        <v>2</v>
      </c>
      <c r="E19" s="19">
        <v>4</v>
      </c>
    </row>
    <row r="20" spans="2:5" ht="20.100000000000001" customHeight="1" thickBot="1" x14ac:dyDescent="0.25">
      <c r="B20" s="4" t="s">
        <v>31</v>
      </c>
      <c r="C20" s="19">
        <v>3</v>
      </c>
      <c r="D20" s="19">
        <v>4</v>
      </c>
      <c r="E20" s="19">
        <v>7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1</v>
      </c>
      <c r="D22" s="19">
        <v>1</v>
      </c>
      <c r="E22" s="19">
        <v>2</v>
      </c>
    </row>
    <row r="23" spans="2:5" ht="20.100000000000001" customHeight="1" thickBot="1" x14ac:dyDescent="0.25">
      <c r="B23" s="4" t="s">
        <v>34</v>
      </c>
      <c r="C23" s="19">
        <v>1</v>
      </c>
      <c r="D23" s="19">
        <v>2</v>
      </c>
      <c r="E23" s="19">
        <v>3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</row>
    <row r="28" spans="2:5" ht="20.100000000000001" customHeight="1" thickBot="1" x14ac:dyDescent="0.25">
      <c r="B28" s="7" t="s">
        <v>39</v>
      </c>
      <c r="C28" s="9">
        <f>SUM(C11:C27)</f>
        <v>13</v>
      </c>
      <c r="D28" s="9">
        <f>SUM(D11:D27)</f>
        <v>10</v>
      </c>
      <c r="E28" s="9">
        <f>SUM(E11:E27)</f>
        <v>23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7" t="s">
        <v>135</v>
      </c>
      <c r="D12" s="77"/>
      <c r="E12" s="77"/>
      <c r="F12" s="77"/>
      <c r="G12" s="77"/>
      <c r="H12" s="77" t="s">
        <v>136</v>
      </c>
      <c r="I12" s="77"/>
      <c r="J12" s="77"/>
      <c r="K12" s="77"/>
      <c r="L12" s="77"/>
      <c r="M12" s="77" t="s">
        <v>137</v>
      </c>
      <c r="N12" s="77"/>
      <c r="O12" s="77"/>
      <c r="P12" s="77"/>
      <c r="Q12" s="77"/>
      <c r="R12" s="77" t="s">
        <v>138</v>
      </c>
      <c r="S12" s="77"/>
      <c r="T12" s="77"/>
      <c r="U12" s="77"/>
      <c r="V12" s="77"/>
      <c r="W12" s="77" t="s">
        <v>139</v>
      </c>
      <c r="X12" s="77"/>
      <c r="Y12" s="77"/>
      <c r="Z12" s="77"/>
      <c r="AA12" s="77"/>
      <c r="AB12" s="77" t="s">
        <v>52</v>
      </c>
      <c r="AC12" s="77"/>
      <c r="AD12" s="77"/>
      <c r="AE12" s="77"/>
      <c r="AF12" s="77"/>
    </row>
    <row r="13" spans="2:32" ht="28.5" customHeight="1" x14ac:dyDescent="0.2">
      <c r="B13" s="23"/>
      <c r="C13" s="78" t="s">
        <v>77</v>
      </c>
      <c r="D13" s="78" t="s">
        <v>140</v>
      </c>
      <c r="E13" s="78"/>
      <c r="F13" s="78"/>
      <c r="G13" s="78" t="s">
        <v>141</v>
      </c>
      <c r="H13" s="78" t="s">
        <v>77</v>
      </c>
      <c r="I13" s="78" t="s">
        <v>140</v>
      </c>
      <c r="J13" s="78"/>
      <c r="K13" s="78"/>
      <c r="L13" s="78" t="s">
        <v>141</v>
      </c>
      <c r="M13" s="78" t="s">
        <v>77</v>
      </c>
      <c r="N13" s="78" t="s">
        <v>140</v>
      </c>
      <c r="O13" s="78"/>
      <c r="P13" s="78"/>
      <c r="Q13" s="78" t="s">
        <v>141</v>
      </c>
      <c r="R13" s="78" t="s">
        <v>77</v>
      </c>
      <c r="S13" s="78" t="s">
        <v>140</v>
      </c>
      <c r="T13" s="78"/>
      <c r="U13" s="78"/>
      <c r="V13" s="78" t="s">
        <v>141</v>
      </c>
      <c r="W13" s="78" t="s">
        <v>77</v>
      </c>
      <c r="X13" s="78" t="s">
        <v>140</v>
      </c>
      <c r="Y13" s="78"/>
      <c r="Z13" s="78"/>
      <c r="AA13" s="78" t="s">
        <v>141</v>
      </c>
      <c r="AB13" s="78" t="s">
        <v>77</v>
      </c>
      <c r="AC13" s="78" t="s">
        <v>140</v>
      </c>
      <c r="AD13" s="78"/>
      <c r="AE13" s="78"/>
      <c r="AF13" s="78" t="s">
        <v>141</v>
      </c>
    </row>
    <row r="14" spans="2:32" ht="28.5" customHeight="1" thickBot="1" x14ac:dyDescent="0.25">
      <c r="B14" s="11"/>
      <c r="C14" s="78"/>
      <c r="D14" s="25" t="s">
        <v>142</v>
      </c>
      <c r="E14" s="25" t="s">
        <v>143</v>
      </c>
      <c r="F14" s="25" t="s">
        <v>144</v>
      </c>
      <c r="G14" s="78"/>
      <c r="H14" s="78"/>
      <c r="I14" s="25" t="s">
        <v>142</v>
      </c>
      <c r="J14" s="25" t="s">
        <v>143</v>
      </c>
      <c r="K14" s="25" t="s">
        <v>144</v>
      </c>
      <c r="L14" s="78"/>
      <c r="M14" s="78"/>
      <c r="N14" s="25" t="s">
        <v>142</v>
      </c>
      <c r="O14" s="25" t="s">
        <v>143</v>
      </c>
      <c r="P14" s="25" t="s">
        <v>144</v>
      </c>
      <c r="Q14" s="78"/>
      <c r="R14" s="78"/>
      <c r="S14" s="25" t="s">
        <v>142</v>
      </c>
      <c r="T14" s="25" t="s">
        <v>143</v>
      </c>
      <c r="U14" s="25" t="s">
        <v>144</v>
      </c>
      <c r="V14" s="78"/>
      <c r="W14" s="78"/>
      <c r="X14" s="25" t="s">
        <v>142</v>
      </c>
      <c r="Y14" s="25" t="s">
        <v>143</v>
      </c>
      <c r="Z14" s="25" t="s">
        <v>144</v>
      </c>
      <c r="AA14" s="78"/>
      <c r="AB14" s="78"/>
      <c r="AC14" s="25" t="s">
        <v>142</v>
      </c>
      <c r="AD14" s="25" t="s">
        <v>143</v>
      </c>
      <c r="AE14" s="25" t="s">
        <v>144</v>
      </c>
      <c r="AF14" s="78"/>
    </row>
    <row r="15" spans="2:32" ht="20.100000000000001" customHeight="1" thickBot="1" x14ac:dyDescent="0.25">
      <c r="B15" s="3" t="s">
        <v>22</v>
      </c>
      <c r="C15" s="18">
        <v>2045</v>
      </c>
      <c r="D15" s="18">
        <v>32</v>
      </c>
      <c r="E15" s="18">
        <v>1510</v>
      </c>
      <c r="F15" s="18">
        <v>503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133</v>
      </c>
      <c r="N15" s="18">
        <v>0</v>
      </c>
      <c r="O15" s="18">
        <v>131</v>
      </c>
      <c r="P15" s="18">
        <v>2</v>
      </c>
      <c r="Q15" s="18">
        <v>0</v>
      </c>
      <c r="R15" s="18">
        <v>19</v>
      </c>
      <c r="S15" s="18">
        <v>0</v>
      </c>
      <c r="T15" s="18">
        <v>19</v>
      </c>
      <c r="U15" s="18">
        <v>0</v>
      </c>
      <c r="V15" s="18">
        <v>0</v>
      </c>
      <c r="W15" s="18">
        <v>2</v>
      </c>
      <c r="X15" s="18">
        <v>0</v>
      </c>
      <c r="Y15" s="18">
        <v>2</v>
      </c>
      <c r="Z15" s="18">
        <v>0</v>
      </c>
      <c r="AA15" s="18">
        <v>0</v>
      </c>
      <c r="AB15" s="18">
        <v>2199</v>
      </c>
      <c r="AC15" s="18">
        <v>32</v>
      </c>
      <c r="AD15" s="18">
        <v>1662</v>
      </c>
      <c r="AE15" s="18">
        <v>505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213</v>
      </c>
      <c r="D16" s="19">
        <v>0</v>
      </c>
      <c r="E16" s="19">
        <v>185</v>
      </c>
      <c r="F16" s="19">
        <v>28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15</v>
      </c>
      <c r="N16" s="19">
        <v>0</v>
      </c>
      <c r="O16" s="19">
        <v>13</v>
      </c>
      <c r="P16" s="19">
        <v>2</v>
      </c>
      <c r="Q16" s="19">
        <v>0</v>
      </c>
      <c r="R16" s="19">
        <v>8</v>
      </c>
      <c r="S16" s="19">
        <v>0</v>
      </c>
      <c r="T16" s="19">
        <v>8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236</v>
      </c>
      <c r="AC16" s="19">
        <v>0</v>
      </c>
      <c r="AD16" s="19">
        <v>206</v>
      </c>
      <c r="AE16" s="19">
        <v>30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209</v>
      </c>
      <c r="D17" s="19">
        <v>0</v>
      </c>
      <c r="E17" s="19">
        <v>159</v>
      </c>
      <c r="F17" s="19">
        <v>50</v>
      </c>
      <c r="G17" s="19">
        <v>0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2</v>
      </c>
      <c r="N17" s="19">
        <v>0</v>
      </c>
      <c r="O17" s="19">
        <v>2</v>
      </c>
      <c r="P17" s="19">
        <v>0</v>
      </c>
      <c r="Q17" s="19">
        <v>0</v>
      </c>
      <c r="R17" s="19">
        <v>1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213</v>
      </c>
      <c r="AC17" s="19">
        <v>0</v>
      </c>
      <c r="AD17" s="19">
        <v>163</v>
      </c>
      <c r="AE17" s="19">
        <v>50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377</v>
      </c>
      <c r="D18" s="19">
        <v>0</v>
      </c>
      <c r="E18" s="19">
        <v>315</v>
      </c>
      <c r="F18" s="19">
        <v>62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4</v>
      </c>
      <c r="N18" s="19">
        <v>0</v>
      </c>
      <c r="O18" s="19">
        <v>4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381</v>
      </c>
      <c r="AC18" s="19">
        <v>0</v>
      </c>
      <c r="AD18" s="19">
        <v>319</v>
      </c>
      <c r="AE18" s="19">
        <v>62</v>
      </c>
      <c r="AF18" s="19">
        <v>1</v>
      </c>
    </row>
    <row r="19" spans="2:32" ht="20.100000000000001" customHeight="1" thickBot="1" x14ac:dyDescent="0.25">
      <c r="B19" s="4" t="s">
        <v>26</v>
      </c>
      <c r="C19" s="19">
        <v>356</v>
      </c>
      <c r="D19" s="19">
        <v>0</v>
      </c>
      <c r="E19" s="19">
        <v>255</v>
      </c>
      <c r="F19" s="19">
        <v>101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61</v>
      </c>
      <c r="N19" s="19">
        <v>0</v>
      </c>
      <c r="O19" s="19">
        <v>59</v>
      </c>
      <c r="P19" s="19">
        <v>2</v>
      </c>
      <c r="Q19" s="19">
        <v>0</v>
      </c>
      <c r="R19" s="19">
        <v>54</v>
      </c>
      <c r="S19" s="19">
        <v>0</v>
      </c>
      <c r="T19" s="19">
        <v>54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471</v>
      </c>
      <c r="AC19" s="19">
        <v>0</v>
      </c>
      <c r="AD19" s="19">
        <v>368</v>
      </c>
      <c r="AE19" s="19">
        <v>103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120</v>
      </c>
      <c r="D20" s="19">
        <v>0</v>
      </c>
      <c r="E20" s="19">
        <v>74</v>
      </c>
      <c r="F20" s="19">
        <v>46</v>
      </c>
      <c r="G20" s="19">
        <v>0</v>
      </c>
      <c r="H20" s="19">
        <v>2</v>
      </c>
      <c r="I20" s="19">
        <v>0</v>
      </c>
      <c r="J20" s="19">
        <v>1</v>
      </c>
      <c r="K20" s="19">
        <v>1</v>
      </c>
      <c r="L20" s="19">
        <v>0</v>
      </c>
      <c r="M20" s="19">
        <v>5</v>
      </c>
      <c r="N20" s="19">
        <v>0</v>
      </c>
      <c r="O20" s="19">
        <v>5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127</v>
      </c>
      <c r="AC20" s="19">
        <v>0</v>
      </c>
      <c r="AD20" s="19">
        <v>80</v>
      </c>
      <c r="AE20" s="19">
        <v>47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479</v>
      </c>
      <c r="D21" s="19">
        <v>0</v>
      </c>
      <c r="E21" s="19">
        <v>365</v>
      </c>
      <c r="F21" s="19">
        <v>114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3</v>
      </c>
      <c r="N21" s="19">
        <v>0</v>
      </c>
      <c r="O21" s="19">
        <v>3</v>
      </c>
      <c r="P21" s="19">
        <v>0</v>
      </c>
      <c r="Q21" s="19">
        <v>0</v>
      </c>
      <c r="R21" s="19">
        <v>7</v>
      </c>
      <c r="S21" s="19">
        <v>0</v>
      </c>
      <c r="T21" s="19">
        <v>7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489</v>
      </c>
      <c r="AC21" s="19">
        <v>0</v>
      </c>
      <c r="AD21" s="19">
        <v>375</v>
      </c>
      <c r="AE21" s="19">
        <v>114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482</v>
      </c>
      <c r="D22" s="19">
        <v>2</v>
      </c>
      <c r="E22" s="19">
        <v>337</v>
      </c>
      <c r="F22" s="19">
        <v>143</v>
      </c>
      <c r="G22" s="19">
        <v>0</v>
      </c>
      <c r="H22" s="19">
        <v>1</v>
      </c>
      <c r="I22" s="19">
        <v>0</v>
      </c>
      <c r="J22" s="19">
        <v>0</v>
      </c>
      <c r="K22" s="19">
        <v>1</v>
      </c>
      <c r="L22" s="19">
        <v>0</v>
      </c>
      <c r="M22" s="19">
        <v>9</v>
      </c>
      <c r="N22" s="19">
        <v>0</v>
      </c>
      <c r="O22" s="19">
        <v>9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492</v>
      </c>
      <c r="AC22" s="19">
        <v>2</v>
      </c>
      <c r="AD22" s="19">
        <v>346</v>
      </c>
      <c r="AE22" s="19">
        <v>144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1417</v>
      </c>
      <c r="D23" s="19">
        <v>16</v>
      </c>
      <c r="E23" s="19">
        <v>658</v>
      </c>
      <c r="F23" s="19">
        <v>743</v>
      </c>
      <c r="G23" s="19">
        <v>0</v>
      </c>
      <c r="H23" s="19">
        <v>11</v>
      </c>
      <c r="I23" s="19">
        <v>2</v>
      </c>
      <c r="J23" s="19">
        <v>7</v>
      </c>
      <c r="K23" s="19">
        <v>2</v>
      </c>
      <c r="L23" s="19">
        <v>0</v>
      </c>
      <c r="M23" s="19">
        <v>38</v>
      </c>
      <c r="N23" s="19">
        <v>0</v>
      </c>
      <c r="O23" s="19">
        <v>31</v>
      </c>
      <c r="P23" s="19">
        <v>7</v>
      </c>
      <c r="Q23" s="19">
        <v>0</v>
      </c>
      <c r="R23" s="19">
        <v>14</v>
      </c>
      <c r="S23" s="19">
        <v>0</v>
      </c>
      <c r="T23" s="19">
        <v>14</v>
      </c>
      <c r="U23" s="19">
        <v>0</v>
      </c>
      <c r="V23" s="19">
        <v>0</v>
      </c>
      <c r="W23" s="19">
        <v>6</v>
      </c>
      <c r="X23" s="19">
        <v>0</v>
      </c>
      <c r="Y23" s="19">
        <v>2</v>
      </c>
      <c r="Z23" s="19">
        <v>4</v>
      </c>
      <c r="AA23" s="19">
        <v>0</v>
      </c>
      <c r="AB23" s="19">
        <v>1486</v>
      </c>
      <c r="AC23" s="19">
        <v>18</v>
      </c>
      <c r="AD23" s="19">
        <v>712</v>
      </c>
      <c r="AE23" s="19">
        <v>756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1349</v>
      </c>
      <c r="D24" s="19">
        <v>8</v>
      </c>
      <c r="E24" s="19">
        <v>1078</v>
      </c>
      <c r="F24" s="19">
        <v>263</v>
      </c>
      <c r="G24" s="19">
        <v>0</v>
      </c>
      <c r="H24" s="19">
        <v>3</v>
      </c>
      <c r="I24" s="19">
        <v>0</v>
      </c>
      <c r="J24" s="19">
        <v>3</v>
      </c>
      <c r="K24" s="19">
        <v>0</v>
      </c>
      <c r="L24" s="19">
        <v>0</v>
      </c>
      <c r="M24" s="19">
        <v>69</v>
      </c>
      <c r="N24" s="19">
        <v>0</v>
      </c>
      <c r="O24" s="19">
        <v>65</v>
      </c>
      <c r="P24" s="19">
        <v>5</v>
      </c>
      <c r="Q24" s="19">
        <v>0</v>
      </c>
      <c r="R24" s="19">
        <v>12</v>
      </c>
      <c r="S24" s="19">
        <v>0</v>
      </c>
      <c r="T24" s="19">
        <v>12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1433</v>
      </c>
      <c r="AC24" s="19">
        <v>8</v>
      </c>
      <c r="AD24" s="19">
        <v>1158</v>
      </c>
      <c r="AE24" s="19">
        <v>268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185</v>
      </c>
      <c r="D25" s="19">
        <v>0</v>
      </c>
      <c r="E25" s="19">
        <v>135</v>
      </c>
      <c r="F25" s="19">
        <v>50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0</v>
      </c>
      <c r="O25" s="19">
        <v>2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187</v>
      </c>
      <c r="AC25" s="19">
        <v>0</v>
      </c>
      <c r="AD25" s="19">
        <v>137</v>
      </c>
      <c r="AE25" s="19">
        <v>50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451</v>
      </c>
      <c r="D26" s="19">
        <v>1</v>
      </c>
      <c r="E26" s="19">
        <v>310</v>
      </c>
      <c r="F26" s="19">
        <v>140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26</v>
      </c>
      <c r="N26" s="19">
        <v>0</v>
      </c>
      <c r="O26" s="19">
        <v>22</v>
      </c>
      <c r="P26" s="19">
        <v>4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477</v>
      </c>
      <c r="AC26" s="19">
        <v>1</v>
      </c>
      <c r="AD26" s="19">
        <v>332</v>
      </c>
      <c r="AE26" s="19">
        <v>144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1433</v>
      </c>
      <c r="D27" s="19">
        <v>2</v>
      </c>
      <c r="E27" s="19">
        <v>660</v>
      </c>
      <c r="F27" s="19">
        <v>771</v>
      </c>
      <c r="G27" s="19">
        <v>0</v>
      </c>
      <c r="H27" s="19">
        <v>12</v>
      </c>
      <c r="I27" s="19">
        <v>0</v>
      </c>
      <c r="J27" s="19">
        <v>3</v>
      </c>
      <c r="K27" s="19">
        <v>9</v>
      </c>
      <c r="L27" s="19">
        <v>0</v>
      </c>
      <c r="M27" s="19">
        <v>51</v>
      </c>
      <c r="N27" s="19">
        <v>0</v>
      </c>
      <c r="O27" s="19">
        <v>47</v>
      </c>
      <c r="P27" s="19">
        <v>4</v>
      </c>
      <c r="Q27" s="19">
        <v>0</v>
      </c>
      <c r="R27" s="19">
        <v>12</v>
      </c>
      <c r="S27" s="19">
        <v>0</v>
      </c>
      <c r="T27" s="19">
        <v>12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1508</v>
      </c>
      <c r="AC27" s="19">
        <v>2</v>
      </c>
      <c r="AD27" s="19">
        <v>722</v>
      </c>
      <c r="AE27" s="19">
        <v>784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400</v>
      </c>
      <c r="D28" s="19">
        <v>0</v>
      </c>
      <c r="E28" s="19">
        <v>325</v>
      </c>
      <c r="F28" s="19">
        <v>75</v>
      </c>
      <c r="G28" s="19">
        <v>0</v>
      </c>
      <c r="H28" s="19">
        <v>3</v>
      </c>
      <c r="I28" s="19">
        <v>0</v>
      </c>
      <c r="J28" s="19">
        <v>2</v>
      </c>
      <c r="K28" s="19">
        <v>1</v>
      </c>
      <c r="L28" s="19">
        <v>0</v>
      </c>
      <c r="M28" s="19">
        <v>37</v>
      </c>
      <c r="N28" s="19">
        <v>0</v>
      </c>
      <c r="O28" s="19">
        <v>37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440</v>
      </c>
      <c r="AC28" s="19">
        <v>0</v>
      </c>
      <c r="AD28" s="19">
        <v>364</v>
      </c>
      <c r="AE28" s="19">
        <v>76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117</v>
      </c>
      <c r="D29" s="19">
        <v>0</v>
      </c>
      <c r="E29" s="19">
        <v>91</v>
      </c>
      <c r="F29" s="19">
        <v>26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117</v>
      </c>
      <c r="AC29" s="19">
        <v>0</v>
      </c>
      <c r="AD29" s="19">
        <v>91</v>
      </c>
      <c r="AE29" s="19">
        <v>26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271</v>
      </c>
      <c r="D30" s="19">
        <v>0</v>
      </c>
      <c r="E30" s="19">
        <v>197</v>
      </c>
      <c r="F30" s="19">
        <v>74</v>
      </c>
      <c r="G30" s="19">
        <v>0</v>
      </c>
      <c r="H30" s="19">
        <v>4</v>
      </c>
      <c r="I30" s="19">
        <v>0</v>
      </c>
      <c r="J30" s="19">
        <v>0</v>
      </c>
      <c r="K30" s="19">
        <v>4</v>
      </c>
      <c r="L30" s="19">
        <v>0</v>
      </c>
      <c r="M30" s="19">
        <v>2</v>
      </c>
      <c r="N30" s="19">
        <v>0</v>
      </c>
      <c r="O30" s="19">
        <v>2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277</v>
      </c>
      <c r="AC30" s="19">
        <v>0</v>
      </c>
      <c r="AD30" s="19">
        <v>199</v>
      </c>
      <c r="AE30" s="19">
        <v>78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72</v>
      </c>
      <c r="D31" s="20">
        <v>0</v>
      </c>
      <c r="E31" s="20">
        <v>49</v>
      </c>
      <c r="F31" s="20">
        <v>23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</v>
      </c>
      <c r="N31" s="20">
        <v>0</v>
      </c>
      <c r="O31" s="20">
        <v>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73</v>
      </c>
      <c r="AC31" s="20">
        <v>0</v>
      </c>
      <c r="AD31" s="20">
        <v>50</v>
      </c>
      <c r="AE31" s="20">
        <v>23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9976</v>
      </c>
      <c r="D32" s="9">
        <f t="shared" ref="D32:AF32" si="0">SUM(D15:D31)</f>
        <v>61</v>
      </c>
      <c r="E32" s="9">
        <f t="shared" si="0"/>
        <v>6703</v>
      </c>
      <c r="F32" s="9">
        <f t="shared" si="0"/>
        <v>3212</v>
      </c>
      <c r="G32" s="9">
        <f t="shared" si="0"/>
        <v>1</v>
      </c>
      <c r="H32" s="9">
        <f t="shared" si="0"/>
        <v>37</v>
      </c>
      <c r="I32" s="9">
        <f t="shared" si="0"/>
        <v>2</v>
      </c>
      <c r="J32" s="9">
        <f t="shared" si="0"/>
        <v>17</v>
      </c>
      <c r="K32" s="9">
        <f t="shared" si="0"/>
        <v>18</v>
      </c>
      <c r="L32" s="9">
        <f t="shared" si="0"/>
        <v>0</v>
      </c>
      <c r="M32" s="9">
        <f t="shared" si="0"/>
        <v>458</v>
      </c>
      <c r="N32" s="9">
        <f t="shared" si="0"/>
        <v>0</v>
      </c>
      <c r="O32" s="9">
        <f t="shared" si="0"/>
        <v>433</v>
      </c>
      <c r="P32" s="9">
        <f t="shared" si="0"/>
        <v>26</v>
      </c>
      <c r="Q32" s="9">
        <f t="shared" si="0"/>
        <v>0</v>
      </c>
      <c r="R32" s="9">
        <f t="shared" si="0"/>
        <v>127</v>
      </c>
      <c r="S32" s="9">
        <f t="shared" si="0"/>
        <v>0</v>
      </c>
      <c r="T32" s="9">
        <f t="shared" si="0"/>
        <v>127</v>
      </c>
      <c r="U32" s="9">
        <f t="shared" si="0"/>
        <v>0</v>
      </c>
      <c r="V32" s="9">
        <f t="shared" si="0"/>
        <v>0</v>
      </c>
      <c r="W32" s="9">
        <f t="shared" si="0"/>
        <v>8</v>
      </c>
      <c r="X32" s="9">
        <f t="shared" si="0"/>
        <v>0</v>
      </c>
      <c r="Y32" s="9">
        <f t="shared" si="0"/>
        <v>4</v>
      </c>
      <c r="Z32" s="9">
        <f t="shared" si="0"/>
        <v>4</v>
      </c>
      <c r="AA32" s="9">
        <f t="shared" si="0"/>
        <v>0</v>
      </c>
      <c r="AB32" s="9">
        <f t="shared" si="0"/>
        <v>10606</v>
      </c>
      <c r="AC32" s="9">
        <f t="shared" si="0"/>
        <v>63</v>
      </c>
      <c r="AD32" s="9">
        <f t="shared" si="0"/>
        <v>7284</v>
      </c>
      <c r="AE32" s="9">
        <f t="shared" si="0"/>
        <v>3260</v>
      </c>
      <c r="AF32" s="9">
        <f t="shared" si="0"/>
        <v>1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7" t="s">
        <v>77</v>
      </c>
      <c r="D12" s="77"/>
      <c r="E12" s="77"/>
      <c r="F12" s="77"/>
      <c r="G12" s="77"/>
      <c r="H12" s="77" t="s">
        <v>140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2:22" ht="25.5" customHeight="1" x14ac:dyDescent="0.2">
      <c r="B13" s="23"/>
      <c r="C13" s="77"/>
      <c r="D13" s="77"/>
      <c r="E13" s="77"/>
      <c r="F13" s="77"/>
      <c r="G13" s="77"/>
      <c r="H13" s="77" t="s">
        <v>142</v>
      </c>
      <c r="I13" s="77"/>
      <c r="J13" s="77"/>
      <c r="K13" s="77"/>
      <c r="L13" s="79"/>
      <c r="M13" s="77" t="s">
        <v>143</v>
      </c>
      <c r="N13" s="77"/>
      <c r="O13" s="77"/>
      <c r="P13" s="77"/>
      <c r="Q13" s="79"/>
      <c r="R13" s="77" t="s">
        <v>144</v>
      </c>
      <c r="S13" s="77"/>
      <c r="T13" s="77"/>
      <c r="U13" s="77"/>
      <c r="V13" s="79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0.92996816734879495</v>
      </c>
      <c r="D15" s="29">
        <f>IF('Órdenes según Instancia'!AB15=0,"-",('Órdenes según Instancia'!H15/'Órdenes según Instancia'!AB15))</f>
        <v>0</v>
      </c>
      <c r="E15" s="29">
        <f>IF('Órdenes según Instancia'!AB15=0,"-",('Órdenes según Instancia'!M15/'Órdenes según Instancia'!AB15))</f>
        <v>6.0482037289677125E-2</v>
      </c>
      <c r="F15" s="29">
        <f>IF('Órdenes según Instancia'!AB15=0,"-",('Órdenes según Instancia'!R15/'Órdenes según Instancia'!AB15))</f>
        <v>8.6402910413824474E-3</v>
      </c>
      <c r="G15" s="29">
        <f>IF('Órdenes según Instancia'!AB15=0,"-",('Órdenes según Instancia'!W15/'Órdenes según Instancia'!AB15))</f>
        <v>9.0950432014552066E-4</v>
      </c>
      <c r="H15" s="29">
        <f>IF('Órdenes según Instancia'!AC15=0,"-",('Órdenes según Instancia'!D15/'Órdenes según Instancia'!AC15))</f>
        <v>1</v>
      </c>
      <c r="I15" s="29">
        <f>IF('Órdenes según Instancia'!AC15=0,"-",('Órdenes según Instancia'!I15/'Órdenes según Instancia'!AC15))</f>
        <v>0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0.90854392298435616</v>
      </c>
      <c r="N15" s="29">
        <f>IF('Órdenes según Instancia'!AD15=0,"-",('Órdenes según Instancia'!J15/'Órdenes según Instancia'!AD15))</f>
        <v>0</v>
      </c>
      <c r="O15" s="29">
        <f>IF('Órdenes según Instancia'!AD15=0,"-",('Órdenes según Instancia'!O15/'Órdenes según Instancia'!AD15))</f>
        <v>7.8820697954271962E-2</v>
      </c>
      <c r="P15" s="29">
        <f>IF('Órdenes según Instancia'!AD15=0,"-",('Órdenes según Instancia'!T15/'Órdenes según Instancia'!AD15))</f>
        <v>1.1432009626955475E-2</v>
      </c>
      <c r="Q15" s="29">
        <f>IF('Órdenes según Instancia'!AD15=0,"-",('Órdenes según Instancia'!Y15/'Órdenes según Instancia'!AD15))</f>
        <v>1.2033694344163659E-3</v>
      </c>
      <c r="R15" s="29">
        <f>IF('Órdenes según Instancia'!AE15=0,"-",('Órdenes según Instancia'!F15/'Órdenes según Instancia'!AE15))</f>
        <v>0.99603960396039604</v>
      </c>
      <c r="S15" s="29">
        <f>IF('Órdenes según Instancia'!AE15=0,"-",('Órdenes según Instancia'!K15/'Órdenes según Instancia'!AE15))</f>
        <v>0</v>
      </c>
      <c r="T15" s="29">
        <f>IF('Órdenes según Instancia'!AE15=0,"-",('Órdenes según Instancia'!P15/'Órdenes según Instancia'!AE15))</f>
        <v>3.9603960396039604E-3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0.90254237288135597</v>
      </c>
      <c r="D16" s="29">
        <f>IF('Órdenes según Instancia'!AB16=0,"-",('Órdenes según Instancia'!H16/'Órdenes según Instancia'!AB16))</f>
        <v>0</v>
      </c>
      <c r="E16" s="29">
        <f>IF('Órdenes según Instancia'!AB16=0,"-",('Órdenes según Instancia'!M16/'Órdenes según Instancia'!AB16))</f>
        <v>6.3559322033898302E-2</v>
      </c>
      <c r="F16" s="29">
        <f>IF('Órdenes según Instancia'!AB16=0,"-",('Órdenes según Instancia'!R16/'Órdenes según Instancia'!AB16))</f>
        <v>3.3898305084745763E-2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0.89805825242718451</v>
      </c>
      <c r="N16" s="29">
        <f>IF('Órdenes según Instancia'!AD16=0,"-",('Órdenes según Instancia'!J16/'Órdenes según Instancia'!AD16))</f>
        <v>0</v>
      </c>
      <c r="O16" s="29">
        <f>IF('Órdenes según Instancia'!AD16=0,"-",('Órdenes según Instancia'!O16/'Órdenes según Instancia'!AD16))</f>
        <v>6.3106796116504854E-2</v>
      </c>
      <c r="P16" s="29">
        <f>IF('Órdenes según Instancia'!AD16=0,"-",('Órdenes según Instancia'!T16/'Órdenes según Instancia'!AD16))</f>
        <v>3.8834951456310676E-2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0.93333333333333335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6.6666666666666666E-2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0.98122065727699526</v>
      </c>
      <c r="D17" s="29">
        <f>IF('Órdenes según Instancia'!AB17=0,"-",('Órdenes según Instancia'!H17/'Órdenes según Instancia'!AB17))</f>
        <v>4.6948356807511738E-3</v>
      </c>
      <c r="E17" s="29">
        <f>IF('Órdenes según Instancia'!AB17=0,"-",('Órdenes según Instancia'!M17/'Órdenes según Instancia'!AB17))</f>
        <v>9.3896713615023476E-3</v>
      </c>
      <c r="F17" s="29">
        <f>IF('Órdenes según Instancia'!AB17=0,"-",('Órdenes según Instancia'!R17/'Órdenes según Instancia'!AB17))</f>
        <v>4.6948356807511738E-3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0.97546012269938653</v>
      </c>
      <c r="N17" s="29">
        <f>IF('Órdenes según Instancia'!AD17=0,"-",('Órdenes según Instancia'!J17/'Órdenes según Instancia'!AD17))</f>
        <v>6.1349693251533744E-3</v>
      </c>
      <c r="O17" s="29">
        <f>IF('Órdenes según Instancia'!AD17=0,"-",('Órdenes según Instancia'!O17/'Órdenes según Instancia'!AD17))</f>
        <v>1.2269938650306749E-2</v>
      </c>
      <c r="P17" s="29">
        <f>IF('Órdenes según Instancia'!AD17=0,"-",('Órdenes según Instancia'!T17/'Órdenes según Instancia'!AD17))</f>
        <v>6.1349693251533744E-3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1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0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0.98950131233595795</v>
      </c>
      <c r="D18" s="29">
        <f>IF('Órdenes según Instancia'!AB18=0,"-",('Órdenes según Instancia'!H18/'Órdenes según Instancia'!AB18))</f>
        <v>0</v>
      </c>
      <c r="E18" s="29">
        <f>IF('Órdenes según Instancia'!AB18=0,"-",('Órdenes según Instancia'!M18/'Órdenes según Instancia'!AB18))</f>
        <v>1.0498687664041995E-2</v>
      </c>
      <c r="F18" s="29">
        <f>IF('Órdenes según Instancia'!AB18=0,"-",('Órdenes según Instancia'!R18/'Órdenes según Instancia'!AB18))</f>
        <v>0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0.98746081504702199</v>
      </c>
      <c r="N18" s="29">
        <f>IF('Órdenes según Instancia'!AD18=0,"-",('Órdenes según Instancia'!J18/'Órdenes según Instancia'!AD18))</f>
        <v>0</v>
      </c>
      <c r="O18" s="29">
        <f>IF('Órdenes según Instancia'!AD18=0,"-",('Órdenes según Instancia'!O18/'Órdenes según Instancia'!AD18))</f>
        <v>1.2539184952978056E-2</v>
      </c>
      <c r="P18" s="29">
        <f>IF('Órdenes según Instancia'!AD18=0,"-",('Órdenes según Instancia'!T18/'Órdenes según Instancia'!AD18))</f>
        <v>0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1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0.75583864118895971</v>
      </c>
      <c r="D19" s="29">
        <f>IF('Órdenes según Instancia'!AB19=0,"-",('Órdenes según Instancia'!H19/'Órdenes según Instancia'!AB19))</f>
        <v>0</v>
      </c>
      <c r="E19" s="29">
        <f>IF('Órdenes según Instancia'!AB19=0,"-",('Órdenes según Instancia'!M19/'Órdenes según Instancia'!AB19))</f>
        <v>0.12951167728237792</v>
      </c>
      <c r="F19" s="29">
        <f>IF('Órdenes según Instancia'!AB19=0,"-",('Órdenes según Instancia'!R19/'Órdenes según Instancia'!AB19))</f>
        <v>0.11464968152866242</v>
      </c>
      <c r="G19" s="29">
        <f>IF('Órdenes según Instancia'!AB19=0,"-",('Órdenes según Instancia'!W19/'Órdenes según Instancia'!AB19))</f>
        <v>0</v>
      </c>
      <c r="H19" s="29" t="str">
        <f>IF('Órdenes según Instancia'!AC19=0,"-",('Órdenes según Instancia'!D19/'Órdenes según Instancia'!AC19))</f>
        <v>-</v>
      </c>
      <c r="I19" s="29" t="str">
        <f>IF('Órdenes según Instancia'!AC19=0,"-",('Órdenes según Instancia'!I19/'Órdenes según Instancia'!AC19))</f>
        <v>-</v>
      </c>
      <c r="J19" s="29" t="str">
        <f>IF('Órdenes según Instancia'!AC19=0,"-",('Órdenes según Instancia'!N19/'Órdenes según Instancia'!AC19))</f>
        <v>-</v>
      </c>
      <c r="K19" s="29" t="str">
        <f>IF('Órdenes según Instancia'!AC19=0,"-",('Órdenes según Instancia'!S19/'Órdenes según Instancia'!AC19))</f>
        <v>-</v>
      </c>
      <c r="L19" s="29" t="str">
        <f>IF('Órdenes según Instancia'!AC19=0,"-",('Órdenes según Instancia'!X19/'Órdenes según Instancia'!AC19))</f>
        <v>-</v>
      </c>
      <c r="M19" s="29">
        <f>IF('Órdenes según Instancia'!AD19=0,"-",('Órdenes según Instancia'!E19/'Órdenes según Instancia'!AD19))</f>
        <v>0.69293478260869568</v>
      </c>
      <c r="N19" s="29">
        <f>IF('Órdenes según Instancia'!AD19=0,"-",('Órdenes según Instancia'!J19/'Órdenes según Instancia'!AD19))</f>
        <v>0</v>
      </c>
      <c r="O19" s="29">
        <f>IF('Órdenes según Instancia'!AD19=0,"-",('Órdenes según Instancia'!O19/'Órdenes según Instancia'!AD19))</f>
        <v>0.16032608695652173</v>
      </c>
      <c r="P19" s="29">
        <f>IF('Órdenes según Instancia'!AD19=0,"-",('Órdenes según Instancia'!T19/'Órdenes según Instancia'!AD19))</f>
        <v>0.14673913043478262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0.98058252427184467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1.9417475728155338E-2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0.94488188976377951</v>
      </c>
      <c r="D20" s="29">
        <f>IF('Órdenes según Instancia'!AB20=0,"-",('Órdenes según Instancia'!H20/'Órdenes según Instancia'!AB20))</f>
        <v>1.5748031496062992E-2</v>
      </c>
      <c r="E20" s="29">
        <f>IF('Órdenes según Instancia'!AB20=0,"-",('Órdenes según Instancia'!M20/'Órdenes según Instancia'!AB20))</f>
        <v>3.937007874015748E-2</v>
      </c>
      <c r="F20" s="29">
        <f>IF('Órdenes según Instancia'!AB20=0,"-",('Órdenes según Instancia'!R20/'Órdenes según Instancia'!AB20))</f>
        <v>0</v>
      </c>
      <c r="G20" s="29">
        <f>IF('Órdenes según Instancia'!AB20=0,"-",('Órdenes según Instancia'!W20/'Órdenes según Instancia'!AB20))</f>
        <v>0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0.92500000000000004</v>
      </c>
      <c r="N20" s="29">
        <f>IF('Órdenes según Instancia'!AD20=0,"-",('Órdenes según Instancia'!J20/'Órdenes según Instancia'!AD20))</f>
        <v>1.2500000000000001E-2</v>
      </c>
      <c r="O20" s="29">
        <f>IF('Órdenes según Instancia'!AD20=0,"-",('Órdenes según Instancia'!O20/'Órdenes según Instancia'!AD20))</f>
        <v>6.25E-2</v>
      </c>
      <c r="P20" s="29">
        <f>IF('Órdenes según Instancia'!AD20=0,"-",('Órdenes según Instancia'!T20/'Órdenes según Instancia'!AD20))</f>
        <v>0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0.97872340425531912</v>
      </c>
      <c r="S20" s="29">
        <f>IF('Órdenes según Instancia'!AE20=0,"-",('Órdenes según Instancia'!K20/'Órdenes según Instancia'!AE20))</f>
        <v>2.1276595744680851E-2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0.9795501022494888</v>
      </c>
      <c r="D21" s="29">
        <f>IF('Órdenes según Instancia'!AB21=0,"-",('Órdenes según Instancia'!H21/'Órdenes según Instancia'!AB21))</f>
        <v>0</v>
      </c>
      <c r="E21" s="29">
        <f>IF('Órdenes según Instancia'!AB21=0,"-",('Órdenes según Instancia'!M21/'Órdenes según Instancia'!AB21))</f>
        <v>6.1349693251533744E-3</v>
      </c>
      <c r="F21" s="29">
        <f>IF('Órdenes según Instancia'!AB21=0,"-",('Órdenes según Instancia'!R21/'Órdenes según Instancia'!AB21))</f>
        <v>1.4314928425357873E-2</v>
      </c>
      <c r="G21" s="29">
        <f>IF('Órdenes según Instancia'!AB21=0,"-",('Órdenes según Instancia'!W21/'Órdenes según Instancia'!AB21))</f>
        <v>0</v>
      </c>
      <c r="H21" s="29" t="str">
        <f>IF('Órdenes según Instancia'!AC21=0,"-",('Órdenes según Instancia'!D21/'Órdenes según Instancia'!AC21))</f>
        <v>-</v>
      </c>
      <c r="I21" s="29" t="str">
        <f>IF('Órdenes según Instancia'!AC21=0,"-",('Órdenes según Instancia'!I21/'Órdenes según Instancia'!AC21))</f>
        <v>-</v>
      </c>
      <c r="J21" s="29" t="str">
        <f>IF('Órdenes según Instancia'!AC21=0,"-",('Órdenes según Instancia'!N21/'Órdenes según Instancia'!AC21))</f>
        <v>-</v>
      </c>
      <c r="K21" s="29" t="str">
        <f>IF('Órdenes según Instancia'!AC21=0,"-",('Órdenes según Instancia'!S21/'Órdenes según Instancia'!AC21))</f>
        <v>-</v>
      </c>
      <c r="L21" s="29" t="str">
        <f>IF('Órdenes según Instancia'!AC21=0,"-",('Órdenes según Instancia'!X21/'Órdenes según Instancia'!AC21))</f>
        <v>-</v>
      </c>
      <c r="M21" s="29">
        <f>IF('Órdenes según Instancia'!AD21=0,"-",('Órdenes según Instancia'!E21/'Órdenes según Instancia'!AD21))</f>
        <v>0.97333333333333338</v>
      </c>
      <c r="N21" s="29">
        <f>IF('Órdenes según Instancia'!AD21=0,"-",('Órdenes según Instancia'!J21/'Órdenes según Instancia'!AD21))</f>
        <v>0</v>
      </c>
      <c r="O21" s="29">
        <f>IF('Órdenes según Instancia'!AD21=0,"-",('Órdenes según Instancia'!O21/'Órdenes según Instancia'!AD21))</f>
        <v>8.0000000000000002E-3</v>
      </c>
      <c r="P21" s="29">
        <f>IF('Órdenes según Instancia'!AD21=0,"-",('Órdenes según Instancia'!T21/'Órdenes según Instancia'!AD21))</f>
        <v>1.8666666666666668E-2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1</v>
      </c>
      <c r="S21" s="29">
        <f>IF('Órdenes según Instancia'!AE21=0,"-",('Órdenes según Instancia'!K21/'Órdenes según Instancia'!AE21))</f>
        <v>0</v>
      </c>
      <c r="T21" s="29">
        <f>IF('Órdenes según Instancia'!AE21=0,"-",('Órdenes según Instancia'!P21/'Órdenes según Instancia'!AE21))</f>
        <v>0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0.97967479674796742</v>
      </c>
      <c r="D22" s="29">
        <f>IF('Órdenes según Instancia'!AB22=0,"-",('Órdenes según Instancia'!H22/'Órdenes según Instancia'!AB22))</f>
        <v>2.0325203252032522E-3</v>
      </c>
      <c r="E22" s="29">
        <f>IF('Órdenes según Instancia'!AB22=0,"-",('Órdenes según Instancia'!M22/'Órdenes según Instancia'!AB22))</f>
        <v>1.8292682926829267E-2</v>
      </c>
      <c r="F22" s="29">
        <f>IF('Órdenes según Instancia'!AB22=0,"-",('Órdenes según Instancia'!R22/'Órdenes según Instancia'!AB22))</f>
        <v>0</v>
      </c>
      <c r="G22" s="29">
        <f>IF('Órdenes según Instancia'!AB22=0,"-",('Órdenes según Instancia'!W22/'Órdenes según Instancia'!AB22))</f>
        <v>0</v>
      </c>
      <c r="H22" s="29">
        <f>IF('Órdenes según Instancia'!AC22=0,"-",('Órdenes según Instancia'!D22/'Órdenes según Instancia'!AC22))</f>
        <v>1</v>
      </c>
      <c r="I22" s="29">
        <f>IF('Órdenes según Instancia'!AC22=0,"-",('Órdenes según Instancia'!I22/'Órdenes según Instancia'!AC22))</f>
        <v>0</v>
      </c>
      <c r="J22" s="29">
        <f>IF('Órdenes según Instancia'!AC22=0,"-",('Órdenes según Instancia'!N22/'Órdenes según Instancia'!AC22))</f>
        <v>0</v>
      </c>
      <c r="K22" s="29">
        <f>IF('Órdenes según Instancia'!AC22=0,"-",('Órdenes según Instancia'!S22/'Órdenes según Instancia'!AC22))</f>
        <v>0</v>
      </c>
      <c r="L22" s="29">
        <f>IF('Órdenes según Instancia'!AC22=0,"-",('Órdenes según Instancia'!X22/'Órdenes según Instancia'!AC22))</f>
        <v>0</v>
      </c>
      <c r="M22" s="29">
        <f>IF('Órdenes según Instancia'!AD22=0,"-",('Órdenes según Instancia'!E22/'Órdenes según Instancia'!AD22))</f>
        <v>0.97398843930635837</v>
      </c>
      <c r="N22" s="29">
        <f>IF('Órdenes según Instancia'!AD22=0,"-",('Órdenes según Instancia'!J22/'Órdenes según Instancia'!AD22))</f>
        <v>0</v>
      </c>
      <c r="O22" s="29">
        <f>IF('Órdenes según Instancia'!AD22=0,"-",('Órdenes según Instancia'!O22/'Órdenes según Instancia'!AD22))</f>
        <v>2.6011560693641619E-2</v>
      </c>
      <c r="P22" s="29">
        <f>IF('Órdenes según Instancia'!AD22=0,"-",('Órdenes según Instancia'!T22/'Órdenes según Instancia'!AD22))</f>
        <v>0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0.99305555555555558</v>
      </c>
      <c r="S22" s="29">
        <f>IF('Órdenes según Instancia'!AE22=0,"-",('Órdenes según Instancia'!K22/'Órdenes según Instancia'!AE22))</f>
        <v>6.9444444444444441E-3</v>
      </c>
      <c r="T22" s="29">
        <f>IF('Órdenes según Instancia'!AE22=0,"-",('Órdenes según Instancia'!P22/'Órdenes según Instancia'!AE22))</f>
        <v>0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0.95356662180349938</v>
      </c>
      <c r="D23" s="29">
        <f>IF('Órdenes según Instancia'!AB23=0,"-",('Órdenes según Instancia'!H23/'Órdenes según Instancia'!AB23))</f>
        <v>7.4024226110363392E-3</v>
      </c>
      <c r="E23" s="29">
        <f>IF('Órdenes según Instancia'!AB23=0,"-",('Órdenes según Instancia'!M23/'Órdenes según Instancia'!AB23))</f>
        <v>2.5572005383580079E-2</v>
      </c>
      <c r="F23" s="29">
        <f>IF('Órdenes según Instancia'!AB23=0,"-",('Órdenes según Instancia'!R23/'Órdenes según Instancia'!AB23))</f>
        <v>9.4212651413189772E-3</v>
      </c>
      <c r="G23" s="29">
        <f>IF('Órdenes según Instancia'!AB23=0,"-",('Órdenes según Instancia'!W23/'Órdenes según Instancia'!AB23))</f>
        <v>4.0376850605652759E-3</v>
      </c>
      <c r="H23" s="29">
        <f>IF('Órdenes según Instancia'!AC23=0,"-",('Órdenes según Instancia'!D23/'Órdenes según Instancia'!AC23))</f>
        <v>0.88888888888888884</v>
      </c>
      <c r="I23" s="29">
        <f>IF('Órdenes según Instancia'!AC23=0,"-",('Órdenes según Instancia'!I23/'Órdenes según Instancia'!AC23))</f>
        <v>0.1111111111111111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0.9241573033707865</v>
      </c>
      <c r="N23" s="29">
        <f>IF('Órdenes según Instancia'!AD23=0,"-",('Órdenes según Instancia'!J23/'Órdenes según Instancia'!AD23))</f>
        <v>9.8314606741573031E-3</v>
      </c>
      <c r="O23" s="29">
        <f>IF('Órdenes según Instancia'!AD23=0,"-",('Órdenes según Instancia'!O23/'Órdenes según Instancia'!AD23))</f>
        <v>4.3539325842696631E-2</v>
      </c>
      <c r="P23" s="29">
        <f>IF('Órdenes según Instancia'!AD23=0,"-",('Órdenes según Instancia'!T23/'Órdenes según Instancia'!AD23))</f>
        <v>1.9662921348314606E-2</v>
      </c>
      <c r="Q23" s="29">
        <f>IF('Órdenes según Instancia'!AD23=0,"-",('Órdenes según Instancia'!Y23/'Órdenes según Instancia'!AD23))</f>
        <v>2.8089887640449437E-3</v>
      </c>
      <c r="R23" s="29">
        <f>IF('Órdenes según Instancia'!AE23=0,"-",('Órdenes según Instancia'!F23/'Órdenes según Instancia'!AE23))</f>
        <v>0.98280423280423279</v>
      </c>
      <c r="S23" s="29">
        <f>IF('Órdenes según Instancia'!AE23=0,"-",('Órdenes según Instancia'!K23/'Órdenes según Instancia'!AE23))</f>
        <v>2.6455026455026454E-3</v>
      </c>
      <c r="T23" s="29">
        <f>IF('Órdenes según Instancia'!AE23=0,"-",('Órdenes según Instancia'!P23/'Órdenes según Instancia'!AE23))</f>
        <v>9.2592592592592587E-3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5.2910052910052907E-3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0.94138171667829729</v>
      </c>
      <c r="D24" s="29">
        <f>IF('Órdenes según Instancia'!AB24=0,"-",('Órdenes según Instancia'!H24/'Órdenes según Instancia'!AB24))</f>
        <v>2.0935101186322401E-3</v>
      </c>
      <c r="E24" s="29">
        <f>IF('Órdenes según Instancia'!AB24=0,"-",('Órdenes según Instancia'!M24/'Órdenes según Instancia'!AB24))</f>
        <v>4.815073272854152E-2</v>
      </c>
      <c r="F24" s="29">
        <f>IF('Órdenes según Instancia'!AB24=0,"-",('Órdenes según Instancia'!R24/'Órdenes según Instancia'!AB24))</f>
        <v>8.3740404745289605E-3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0.93091537132987912</v>
      </c>
      <c r="N24" s="29">
        <f>IF('Órdenes según Instancia'!AD24=0,"-",('Órdenes según Instancia'!J24/'Órdenes según Instancia'!AD24))</f>
        <v>2.5906735751295338E-3</v>
      </c>
      <c r="O24" s="29">
        <f>IF('Órdenes según Instancia'!AD24=0,"-",('Órdenes según Instancia'!O24/'Órdenes según Instancia'!AD24))</f>
        <v>5.6131260794473233E-2</v>
      </c>
      <c r="P24" s="29">
        <f>IF('Órdenes según Instancia'!AD24=0,"-",('Órdenes según Instancia'!T24/'Órdenes según Instancia'!AD24))</f>
        <v>1.0362694300518135E-2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0.98134328358208955</v>
      </c>
      <c r="S24" s="29">
        <f>IF('Órdenes según Instancia'!AE24=0,"-",('Órdenes según Instancia'!K24/'Órdenes según Instancia'!AE24))</f>
        <v>0</v>
      </c>
      <c r="T24" s="29">
        <f>IF('Órdenes según Instancia'!AE24=0,"-",('Órdenes según Instancia'!P24/'Órdenes según Instancia'!AE24))</f>
        <v>1.8656716417910446E-2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0.98930481283422456</v>
      </c>
      <c r="D25" s="29">
        <f>IF('Órdenes según Instancia'!AB25=0,"-",('Órdenes según Instancia'!H25/'Órdenes según Instancia'!AB25))</f>
        <v>0</v>
      </c>
      <c r="E25" s="29">
        <f>IF('Órdenes según Instancia'!AB25=0,"-",('Órdenes según Instancia'!M25/'Órdenes según Instancia'!AB25))</f>
        <v>1.06951871657754E-2</v>
      </c>
      <c r="F25" s="29">
        <f>IF('Órdenes según Instancia'!AB25=0,"-",('Órdenes según Instancia'!R25/'Órdenes según Instancia'!AB25))</f>
        <v>0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0.98540145985401462</v>
      </c>
      <c r="N25" s="29">
        <f>IF('Órdenes según Instancia'!AD25=0,"-",('Órdenes según Instancia'!J25/'Órdenes según Instancia'!AD25))</f>
        <v>0</v>
      </c>
      <c r="O25" s="29">
        <f>IF('Órdenes según Instancia'!AD25=0,"-",('Órdenes según Instancia'!O25/'Órdenes según Instancia'!AD25))</f>
        <v>1.4598540145985401E-2</v>
      </c>
      <c r="P25" s="29">
        <f>IF('Órdenes según Instancia'!AD25=0,"-",('Órdenes según Instancia'!T25/'Órdenes según Instancia'!AD25))</f>
        <v>0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0.9454926624737946</v>
      </c>
      <c r="D26" s="29">
        <f>IF('Órdenes según Instancia'!AB26=0,"-",('Órdenes según Instancia'!H26/'Órdenes según Instancia'!AB26))</f>
        <v>0</v>
      </c>
      <c r="E26" s="29">
        <f>IF('Órdenes según Instancia'!AB26=0,"-",('Órdenes según Instancia'!M26/'Órdenes según Instancia'!AB26))</f>
        <v>5.450733752620545E-2</v>
      </c>
      <c r="F26" s="29">
        <f>IF('Órdenes según Instancia'!AB26=0,"-",('Órdenes según Instancia'!R26/'Órdenes según Instancia'!AB26))</f>
        <v>0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0.9337349397590361</v>
      </c>
      <c r="N26" s="29">
        <f>IF('Órdenes según Instancia'!AD26=0,"-",('Órdenes según Instancia'!J26/'Órdenes según Instancia'!AD26))</f>
        <v>0</v>
      </c>
      <c r="O26" s="29">
        <f>IF('Órdenes según Instancia'!AD26=0,"-",('Órdenes según Instancia'!O26/'Órdenes según Instancia'!AD26))</f>
        <v>6.6265060240963861E-2</v>
      </c>
      <c r="P26" s="29">
        <f>IF('Órdenes según Instancia'!AD26=0,"-",('Órdenes según Instancia'!T26/'Órdenes según Instancia'!AD26))</f>
        <v>0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0.97222222222222221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2.7777777777777776E-2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0.95026525198938994</v>
      </c>
      <c r="D27" s="29">
        <f>IF('Órdenes según Instancia'!AB27=0,"-",('Órdenes según Instancia'!H27/'Órdenes según Instancia'!AB27))</f>
        <v>7.9575596816976128E-3</v>
      </c>
      <c r="E27" s="29">
        <f>IF('Órdenes según Instancia'!AB27=0,"-",('Órdenes según Instancia'!M27/'Órdenes según Instancia'!AB27))</f>
        <v>3.3819628647214856E-2</v>
      </c>
      <c r="F27" s="29">
        <f>IF('Órdenes según Instancia'!AB27=0,"-",('Órdenes según Instancia'!R27/'Órdenes según Instancia'!AB27))</f>
        <v>7.9575596816976128E-3</v>
      </c>
      <c r="G27" s="29">
        <f>IF('Órdenes según Instancia'!AB27=0,"-",('Órdenes según Instancia'!W27/'Órdenes según Instancia'!AB27))</f>
        <v>0</v>
      </c>
      <c r="H27" s="29">
        <f>IF('Órdenes según Instancia'!AC27=0,"-",('Órdenes según Instancia'!D27/'Órdenes según Instancia'!AC27))</f>
        <v>1</v>
      </c>
      <c r="I27" s="29">
        <f>IF('Órdenes según Instancia'!AC27=0,"-",('Órdenes según Instancia'!I27/'Órdenes según Instancia'!AC27))</f>
        <v>0</v>
      </c>
      <c r="J27" s="29">
        <f>IF('Órdenes según Instancia'!AC27=0,"-",('Órdenes según Instancia'!N27/'Órdenes según Instancia'!AC27))</f>
        <v>0</v>
      </c>
      <c r="K27" s="29">
        <f>IF('Órdenes según Instancia'!AC27=0,"-",('Órdenes según Instancia'!S27/'Órdenes según Instancia'!AC27))</f>
        <v>0</v>
      </c>
      <c r="L27" s="29">
        <f>IF('Órdenes según Instancia'!AC27=0,"-",('Órdenes según Instancia'!X27/'Órdenes según Instancia'!AC27))</f>
        <v>0</v>
      </c>
      <c r="M27" s="29">
        <f>IF('Órdenes según Instancia'!AD27=0,"-",('Órdenes según Instancia'!E27/'Órdenes según Instancia'!AD27))</f>
        <v>0.91412742382271472</v>
      </c>
      <c r="N27" s="29">
        <f>IF('Órdenes según Instancia'!AD27=0,"-",('Órdenes según Instancia'!J27/'Órdenes según Instancia'!AD27))</f>
        <v>4.1551246537396124E-3</v>
      </c>
      <c r="O27" s="29">
        <f>IF('Órdenes según Instancia'!AD27=0,"-",('Órdenes según Instancia'!O27/'Órdenes según Instancia'!AD27))</f>
        <v>6.5096952908587261E-2</v>
      </c>
      <c r="P27" s="29">
        <f>IF('Órdenes según Instancia'!AD27=0,"-",('Órdenes según Instancia'!T27/'Órdenes según Instancia'!AD27))</f>
        <v>1.662049861495845E-2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0.98341836734693877</v>
      </c>
      <c r="S27" s="29">
        <f>IF('Órdenes según Instancia'!AE27=0,"-",('Órdenes según Instancia'!K27/'Órdenes según Instancia'!AE27))</f>
        <v>1.1479591836734694E-2</v>
      </c>
      <c r="T27" s="29">
        <f>IF('Órdenes según Instancia'!AE27=0,"-",('Órdenes según Instancia'!P27/'Órdenes según Instancia'!AE27))</f>
        <v>5.1020408163265302E-3</v>
      </c>
      <c r="U27" s="29">
        <f>IF('Órdenes según Instancia'!AE27=0,"-",('Órdenes según Instancia'!U27/('Órdenes según Instancia'!AE27)))</f>
        <v>0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0.90909090909090906</v>
      </c>
      <c r="D28" s="29">
        <f>IF('Órdenes según Instancia'!AB28=0,"-",('Órdenes según Instancia'!H28/'Órdenes según Instancia'!AB28))</f>
        <v>6.8181818181818179E-3</v>
      </c>
      <c r="E28" s="29">
        <f>IF('Órdenes según Instancia'!AB28=0,"-",('Órdenes según Instancia'!M28/'Órdenes según Instancia'!AB28))</f>
        <v>8.4090909090909091E-2</v>
      </c>
      <c r="F28" s="29">
        <f>IF('Órdenes según Instancia'!AB28=0,"-",('Órdenes según Instancia'!R28/'Órdenes según Instancia'!AB28))</f>
        <v>0</v>
      </c>
      <c r="G28" s="29">
        <f>IF('Órdenes según Instancia'!AB28=0,"-",('Órdenes según Instancia'!W28/'Órdenes según Instancia'!AB28))</f>
        <v>0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0.8928571428571429</v>
      </c>
      <c r="N28" s="29">
        <f>IF('Órdenes según Instancia'!AD28=0,"-",('Órdenes según Instancia'!J28/'Órdenes según Instancia'!AD28))</f>
        <v>5.4945054945054949E-3</v>
      </c>
      <c r="O28" s="29">
        <f>IF('Órdenes según Instancia'!AD28=0,"-",('Órdenes según Instancia'!O28/'Órdenes según Instancia'!AD28))</f>
        <v>0.10164835164835165</v>
      </c>
      <c r="P28" s="29">
        <f>IF('Órdenes según Instancia'!AD28=0,"-",('Órdenes según Instancia'!T28/'Órdenes según Instancia'!AD28))</f>
        <v>0</v>
      </c>
      <c r="Q28" s="29">
        <f>IF('Órdenes según Instancia'!AD28=0,"-",('Órdenes según Instancia'!Y28/'Órdenes según Instancia'!AD28))</f>
        <v>0</v>
      </c>
      <c r="R28" s="29">
        <f>IF('Órdenes según Instancia'!AE28=0,"-",('Órdenes según Instancia'!F28/'Órdenes según Instancia'!AE28))</f>
        <v>0.98684210526315785</v>
      </c>
      <c r="S28" s="29">
        <f>IF('Órdenes según Instancia'!AE28=0,"-",('Órdenes según Instancia'!K28/'Órdenes según Instancia'!AE28))</f>
        <v>1.3157894736842105E-2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1</v>
      </c>
      <c r="D29" s="29">
        <f>IF('Órdenes según Instancia'!AB29=0,"-",('Órdenes según Instancia'!H29/'Órdenes según Instancia'!AB29))</f>
        <v>0</v>
      </c>
      <c r="E29" s="29">
        <f>IF('Órdenes según Instancia'!AB29=0,"-",('Órdenes según Instancia'!M29/'Órdenes según Instancia'!AB29))</f>
        <v>0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1</v>
      </c>
      <c r="N29" s="29">
        <f>IF('Órdenes según Instancia'!AD29=0,"-",('Órdenes según Instancia'!J29/'Órdenes según Instancia'!AD29))</f>
        <v>0</v>
      </c>
      <c r="O29" s="29">
        <f>IF('Órdenes según Instancia'!AD29=0,"-",('Órdenes según Instancia'!O29/'Órdenes según Instancia'!AD29))</f>
        <v>0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0.97833935018050544</v>
      </c>
      <c r="D30" s="29">
        <f>IF('Órdenes según Instancia'!AB30=0,"-",('Órdenes según Instancia'!H30/'Órdenes según Instancia'!AB30))</f>
        <v>1.444043321299639E-2</v>
      </c>
      <c r="E30" s="29">
        <f>IF('Órdenes según Instancia'!AB30=0,"-",('Órdenes según Instancia'!M30/'Órdenes según Instancia'!AB30))</f>
        <v>7.2202166064981952E-3</v>
      </c>
      <c r="F30" s="29">
        <f>IF('Órdenes según Instancia'!AB30=0,"-",('Órdenes según Instancia'!R30/'Órdenes según Instancia'!AB30))</f>
        <v>0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0.98994974874371855</v>
      </c>
      <c r="N30" s="29">
        <f>IF('Órdenes según Instancia'!AD30=0,"-",('Órdenes según Instancia'!J30/'Órdenes según Instancia'!AD30))</f>
        <v>0</v>
      </c>
      <c r="O30" s="29">
        <f>IF('Órdenes según Instancia'!AD30=0,"-",('Órdenes según Instancia'!O30/'Órdenes según Instancia'!AD30))</f>
        <v>1.0050251256281407E-2</v>
      </c>
      <c r="P30" s="29">
        <f>IF('Órdenes según Instancia'!AD30=0,"-",('Órdenes según Instancia'!T30/'Órdenes según Instancia'!AD30))</f>
        <v>0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0.94871794871794868</v>
      </c>
      <c r="S30" s="29">
        <f>IF('Órdenes según Instancia'!AE30=0,"-",('Órdenes según Instancia'!K30/'Órdenes según Instancia'!AE30))</f>
        <v>5.128205128205128E-2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0.98630136986301364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1.3698630136986301E-2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 t="str">
        <f>IF('Órdenes según Instancia'!AC31=0,"-",('Órdenes según Instancia'!D31/'Órdenes según Instancia'!AC31))</f>
        <v>-</v>
      </c>
      <c r="I31" s="29" t="str">
        <f>IF('Órdenes según Instancia'!AC31=0,"-",('Órdenes según Instancia'!I31/'Órdenes según Instancia'!AC31))</f>
        <v>-</v>
      </c>
      <c r="J31" s="29" t="str">
        <f>IF('Órdenes según Instancia'!AC31=0,"-",('Órdenes según Instancia'!N31/'Órdenes según Instancia'!AC31))</f>
        <v>-</v>
      </c>
      <c r="K31" s="29" t="str">
        <f>IF('Órdenes según Instancia'!AC31=0,"-",('Órdenes según Instancia'!S31/'Órdenes según Instancia'!AC31))</f>
        <v>-</v>
      </c>
      <c r="L31" s="29" t="str">
        <f>IF('Órdenes según Instancia'!AC31=0,"-",('Órdenes según Instancia'!X31/'Órdenes según Instancia'!AC31))</f>
        <v>-</v>
      </c>
      <c r="M31" s="29">
        <f>IF('Órdenes según Instancia'!AD31=0,"-",('Órdenes según Instancia'!E31/'Órdenes según Instancia'!AD31))</f>
        <v>0.98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0.02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1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0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0.94059966056948896</v>
      </c>
      <c r="D32" s="26">
        <f>IF('Órdenes según Instancia'!AB32=0,"-",('Órdenes según Instancia'!H32/'Órdenes según Instancia'!AB32))</f>
        <v>3.4885913633792192E-3</v>
      </c>
      <c r="E32" s="26">
        <f>IF('Órdenes según Instancia'!AB32=0,"-",('Órdenes según Instancia'!M32/'Órdenes según Instancia'!AB32))</f>
        <v>4.3183103903450877E-2</v>
      </c>
      <c r="F32" s="26">
        <f>IF('Órdenes según Instancia'!AB32=0,"-",('Órdenes según Instancia'!R32/'Órdenes según Instancia'!AB32))</f>
        <v>1.1974354139166509E-2</v>
      </c>
      <c r="G32" s="26">
        <f>IF('Órdenes según Instancia'!AB32=0,"-",('Órdenes según Instancia'!W32/'Órdenes según Instancia'!AB32))</f>
        <v>7.5429002451442577E-4</v>
      </c>
      <c r="H32" s="26">
        <f>IF('Órdenes según Instancia'!AC32=0,"-",('Órdenes según Instancia'!D32/'Órdenes según Instancia'!AC32))</f>
        <v>0.96825396825396826</v>
      </c>
      <c r="I32" s="26">
        <f>IF('Órdenes según Instancia'!AC32=0,"-",('Órdenes según Instancia'!I32/'Órdenes según Instancia'!AC32))</f>
        <v>3.1746031746031744E-2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0.92023613399231197</v>
      </c>
      <c r="N32" s="26">
        <f>IF('Órdenes según Instancia'!AD32=0,"-",('Órdenes según Instancia'!J32/'Órdenes según Instancia'!AD32))</f>
        <v>2.3338824821526635E-3</v>
      </c>
      <c r="O32" s="26">
        <f>IF('Órdenes según Instancia'!AD32=0,"-",('Órdenes según Instancia'!O32/'Órdenes según Instancia'!AD32))</f>
        <v>5.9445359692476663E-2</v>
      </c>
      <c r="P32" s="26">
        <f>IF('Órdenes según Instancia'!AD32=0,"-",('Órdenes según Instancia'!T32/'Órdenes según Instancia'!AD32))</f>
        <v>1.7435475013728722E-2</v>
      </c>
      <c r="Q32" s="26">
        <f>IF('Órdenes según Instancia'!AD32=0,"-",('Órdenes según Instancia'!Y32/'Órdenes según Instancia'!AD32))</f>
        <v>5.4914881933003845E-4</v>
      </c>
      <c r="R32" s="26">
        <f>IF('Órdenes según Instancia'!AE32=0,"-",('Órdenes según Instancia'!F32/'Órdenes según Instancia'!AE32))</f>
        <v>0.98527607361963188</v>
      </c>
      <c r="S32" s="26">
        <f>IF('Órdenes según Instancia'!AE32=0,"-",('Órdenes según Instancia'!K32/'Órdenes según Instancia'!AE32))</f>
        <v>5.521472392638037E-3</v>
      </c>
      <c r="T32" s="26">
        <f>IF('Órdenes según Instancia'!AE32=0,"-",('Órdenes según Instancia'!P32/'Órdenes según Instancia'!AE32))</f>
        <v>7.9754601226993873E-3</v>
      </c>
      <c r="U32" s="26">
        <f>IF('Órdenes según Instancia'!AE32=0,"-",('Órdenes según Instancia'!U32/('Órdenes según Instancia'!AE32)))</f>
        <v>0</v>
      </c>
      <c r="V32" s="26">
        <f>IF('Órdenes según Instancia'!AE32=0,"-",('Órdenes según Instancia'!Z32/'Órdenes según Instancia'!AE32))</f>
        <v>1.2269938650306749E-3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7" t="s">
        <v>224</v>
      </c>
      <c r="D12" s="77"/>
      <c r="E12" s="77" t="s">
        <v>147</v>
      </c>
      <c r="F12" s="77"/>
      <c r="G12" s="77" t="s">
        <v>148</v>
      </c>
      <c r="H12" s="77"/>
      <c r="I12" s="77" t="s">
        <v>225</v>
      </c>
      <c r="J12" s="77"/>
      <c r="K12" s="77" t="s">
        <v>226</v>
      </c>
      <c r="L12" s="77"/>
      <c r="M12" s="77" t="s">
        <v>149</v>
      </c>
      <c r="N12" s="77"/>
      <c r="O12" s="77" t="s">
        <v>150</v>
      </c>
      <c r="P12" s="77"/>
      <c r="Q12" s="77" t="s">
        <v>151</v>
      </c>
      <c r="R12" s="77"/>
      <c r="S12" s="77" t="s">
        <v>227</v>
      </c>
      <c r="T12" s="77"/>
      <c r="U12" s="77" t="s">
        <v>152</v>
      </c>
      <c r="V12" s="77"/>
      <c r="W12" s="77" t="s">
        <v>228</v>
      </c>
      <c r="X12" s="77"/>
      <c r="Y12" s="77" t="s">
        <v>229</v>
      </c>
      <c r="Z12" s="77"/>
      <c r="AA12" s="77" t="s">
        <v>230</v>
      </c>
      <c r="AB12" s="77"/>
      <c r="AC12" s="77" t="s">
        <v>231</v>
      </c>
      <c r="AD12" s="77"/>
      <c r="AE12" s="77" t="s">
        <v>232</v>
      </c>
      <c r="AF12" s="77"/>
      <c r="AG12" s="77" t="s">
        <v>153</v>
      </c>
      <c r="AH12" s="77"/>
      <c r="AI12" s="77" t="s">
        <v>154</v>
      </c>
      <c r="AJ12" s="77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38</v>
      </c>
      <c r="D14" s="18">
        <v>18</v>
      </c>
      <c r="E14" s="18">
        <v>125</v>
      </c>
      <c r="F14" s="18">
        <v>74</v>
      </c>
      <c r="G14" s="18">
        <v>963</v>
      </c>
      <c r="H14" s="18">
        <v>524</v>
      </c>
      <c r="I14" s="18">
        <v>930</v>
      </c>
      <c r="J14" s="18">
        <v>508</v>
      </c>
      <c r="K14" s="18">
        <v>93</v>
      </c>
      <c r="L14" s="18">
        <v>17</v>
      </c>
      <c r="M14" s="18">
        <v>277</v>
      </c>
      <c r="N14" s="18">
        <v>111</v>
      </c>
      <c r="O14" s="18">
        <v>101</v>
      </c>
      <c r="P14" s="18">
        <v>61</v>
      </c>
      <c r="Q14" s="18">
        <v>2527</v>
      </c>
      <c r="R14" s="18">
        <v>1313</v>
      </c>
      <c r="S14" s="18">
        <v>247</v>
      </c>
      <c r="T14" s="18">
        <v>7</v>
      </c>
      <c r="U14" s="18">
        <v>29</v>
      </c>
      <c r="V14" s="18">
        <v>1</v>
      </c>
      <c r="W14" s="18">
        <v>175</v>
      </c>
      <c r="X14" s="18">
        <v>11</v>
      </c>
      <c r="Y14" s="18">
        <v>15</v>
      </c>
      <c r="Z14" s="18">
        <v>4</v>
      </c>
      <c r="AA14" s="18">
        <v>65</v>
      </c>
      <c r="AB14" s="18">
        <v>9</v>
      </c>
      <c r="AC14" s="18">
        <v>382</v>
      </c>
      <c r="AD14" s="18">
        <v>25</v>
      </c>
      <c r="AE14" s="18">
        <v>4</v>
      </c>
      <c r="AF14" s="18">
        <v>3</v>
      </c>
      <c r="AG14" s="18">
        <v>202</v>
      </c>
      <c r="AH14" s="18">
        <v>10</v>
      </c>
      <c r="AI14" s="18">
        <v>1119</v>
      </c>
      <c r="AJ14" s="18">
        <v>70</v>
      </c>
    </row>
    <row r="15" spans="2:36" ht="20.100000000000001" customHeight="1" thickBot="1" x14ac:dyDescent="0.25">
      <c r="B15" s="4" t="s">
        <v>23</v>
      </c>
      <c r="C15" s="19">
        <v>4</v>
      </c>
      <c r="D15" s="19">
        <v>0</v>
      </c>
      <c r="E15" s="19">
        <v>4</v>
      </c>
      <c r="F15" s="19">
        <v>0</v>
      </c>
      <c r="G15" s="19">
        <v>118</v>
      </c>
      <c r="H15" s="19">
        <v>64</v>
      </c>
      <c r="I15" s="19">
        <v>116</v>
      </c>
      <c r="J15" s="19">
        <v>64</v>
      </c>
      <c r="K15" s="19">
        <v>5</v>
      </c>
      <c r="L15" s="19">
        <v>0</v>
      </c>
      <c r="M15" s="19">
        <v>5</v>
      </c>
      <c r="N15" s="19">
        <v>1</v>
      </c>
      <c r="O15" s="19">
        <v>2</v>
      </c>
      <c r="P15" s="19">
        <v>5</v>
      </c>
      <c r="Q15" s="19">
        <v>254</v>
      </c>
      <c r="R15" s="19">
        <v>134</v>
      </c>
      <c r="S15" s="19">
        <v>23</v>
      </c>
      <c r="T15" s="19">
        <v>0</v>
      </c>
      <c r="U15" s="19">
        <v>1</v>
      </c>
      <c r="V15" s="19">
        <v>0</v>
      </c>
      <c r="W15" s="19">
        <v>18</v>
      </c>
      <c r="X15" s="19">
        <v>0</v>
      </c>
      <c r="Y15" s="19">
        <v>0</v>
      </c>
      <c r="Z15" s="19">
        <v>0</v>
      </c>
      <c r="AA15" s="19">
        <v>27</v>
      </c>
      <c r="AB15" s="19">
        <v>0</v>
      </c>
      <c r="AC15" s="19">
        <v>38</v>
      </c>
      <c r="AD15" s="19">
        <v>0</v>
      </c>
      <c r="AE15" s="19">
        <v>2</v>
      </c>
      <c r="AF15" s="19">
        <v>0</v>
      </c>
      <c r="AG15" s="19">
        <v>14</v>
      </c>
      <c r="AH15" s="19">
        <v>0</v>
      </c>
      <c r="AI15" s="19">
        <v>123</v>
      </c>
      <c r="AJ15" s="19">
        <v>0</v>
      </c>
    </row>
    <row r="16" spans="2:36" ht="20.100000000000001" customHeight="1" thickBot="1" x14ac:dyDescent="0.25">
      <c r="B16" s="4" t="s">
        <v>24</v>
      </c>
      <c r="C16" s="19">
        <v>8</v>
      </c>
      <c r="D16" s="19">
        <v>0</v>
      </c>
      <c r="E16" s="19">
        <v>6</v>
      </c>
      <c r="F16" s="19">
        <v>0</v>
      </c>
      <c r="G16" s="19">
        <v>156</v>
      </c>
      <c r="H16" s="19">
        <v>6</v>
      </c>
      <c r="I16" s="19">
        <v>156</v>
      </c>
      <c r="J16" s="19">
        <v>6</v>
      </c>
      <c r="K16" s="19">
        <v>2</v>
      </c>
      <c r="L16" s="19">
        <v>0</v>
      </c>
      <c r="M16" s="19">
        <v>34</v>
      </c>
      <c r="N16" s="19">
        <v>0</v>
      </c>
      <c r="O16" s="19">
        <v>3</v>
      </c>
      <c r="P16" s="19">
        <v>0</v>
      </c>
      <c r="Q16" s="19">
        <v>365</v>
      </c>
      <c r="R16" s="19">
        <v>12</v>
      </c>
      <c r="S16" s="19">
        <v>12</v>
      </c>
      <c r="T16" s="19">
        <v>1</v>
      </c>
      <c r="U16" s="19">
        <v>0</v>
      </c>
      <c r="V16" s="19">
        <v>0</v>
      </c>
      <c r="W16" s="19">
        <v>21</v>
      </c>
      <c r="X16" s="19">
        <v>1</v>
      </c>
      <c r="Y16" s="19">
        <v>0</v>
      </c>
      <c r="Z16" s="19">
        <v>0</v>
      </c>
      <c r="AA16" s="19">
        <v>6</v>
      </c>
      <c r="AB16" s="19">
        <v>0</v>
      </c>
      <c r="AC16" s="19">
        <v>54</v>
      </c>
      <c r="AD16" s="19">
        <v>1</v>
      </c>
      <c r="AE16" s="19">
        <v>0</v>
      </c>
      <c r="AF16" s="19">
        <v>0</v>
      </c>
      <c r="AG16" s="19">
        <v>3</v>
      </c>
      <c r="AH16" s="19">
        <v>0</v>
      </c>
      <c r="AI16" s="19">
        <v>96</v>
      </c>
      <c r="AJ16" s="19">
        <v>3</v>
      </c>
    </row>
    <row r="17" spans="2:36" ht="20.100000000000001" customHeight="1" thickBot="1" x14ac:dyDescent="0.25">
      <c r="B17" s="4" t="s">
        <v>25</v>
      </c>
      <c r="C17" s="19">
        <v>2</v>
      </c>
      <c r="D17" s="19">
        <v>20</v>
      </c>
      <c r="E17" s="19">
        <v>6</v>
      </c>
      <c r="F17" s="19">
        <v>0</v>
      </c>
      <c r="G17" s="19">
        <v>110</v>
      </c>
      <c r="H17" s="19">
        <v>106</v>
      </c>
      <c r="I17" s="19">
        <v>168</v>
      </c>
      <c r="J17" s="19">
        <v>115</v>
      </c>
      <c r="K17" s="19">
        <v>87</v>
      </c>
      <c r="L17" s="19">
        <v>11</v>
      </c>
      <c r="M17" s="19">
        <v>0</v>
      </c>
      <c r="N17" s="19">
        <v>55</v>
      </c>
      <c r="O17" s="19">
        <v>10</v>
      </c>
      <c r="P17" s="19">
        <v>56</v>
      </c>
      <c r="Q17" s="19">
        <v>383</v>
      </c>
      <c r="R17" s="19">
        <v>363</v>
      </c>
      <c r="S17" s="19">
        <v>19</v>
      </c>
      <c r="T17" s="19">
        <v>5</v>
      </c>
      <c r="U17" s="19">
        <v>2</v>
      </c>
      <c r="V17" s="19">
        <v>0</v>
      </c>
      <c r="W17" s="19">
        <v>11</v>
      </c>
      <c r="X17" s="19">
        <v>3</v>
      </c>
      <c r="Y17" s="19">
        <v>3</v>
      </c>
      <c r="Z17" s="19">
        <v>0</v>
      </c>
      <c r="AA17" s="19">
        <v>10</v>
      </c>
      <c r="AB17" s="19">
        <v>7</v>
      </c>
      <c r="AC17" s="19">
        <v>33</v>
      </c>
      <c r="AD17" s="19">
        <v>13</v>
      </c>
      <c r="AE17" s="19">
        <v>0</v>
      </c>
      <c r="AF17" s="19">
        <v>0</v>
      </c>
      <c r="AG17" s="19">
        <v>20</v>
      </c>
      <c r="AH17" s="19">
        <v>17</v>
      </c>
      <c r="AI17" s="19">
        <v>98</v>
      </c>
      <c r="AJ17" s="19">
        <v>45</v>
      </c>
    </row>
    <row r="18" spans="2:36" ht="20.100000000000001" customHeight="1" thickBot="1" x14ac:dyDescent="0.25">
      <c r="B18" s="4" t="s">
        <v>26</v>
      </c>
      <c r="C18" s="19">
        <v>9</v>
      </c>
      <c r="D18" s="19">
        <v>0</v>
      </c>
      <c r="E18" s="19">
        <v>10</v>
      </c>
      <c r="F18" s="19">
        <v>0</v>
      </c>
      <c r="G18" s="19">
        <v>217</v>
      </c>
      <c r="H18" s="19">
        <v>71</v>
      </c>
      <c r="I18" s="19">
        <v>184</v>
      </c>
      <c r="J18" s="19">
        <v>71</v>
      </c>
      <c r="K18" s="19">
        <v>37</v>
      </c>
      <c r="L18" s="19">
        <v>4</v>
      </c>
      <c r="M18" s="19">
        <v>46</v>
      </c>
      <c r="N18" s="19">
        <v>0</v>
      </c>
      <c r="O18" s="19">
        <v>32</v>
      </c>
      <c r="P18" s="19">
        <v>0</v>
      </c>
      <c r="Q18" s="19">
        <v>535</v>
      </c>
      <c r="R18" s="19">
        <v>146</v>
      </c>
      <c r="S18" s="19">
        <v>26</v>
      </c>
      <c r="T18" s="19">
        <v>4</v>
      </c>
      <c r="U18" s="19">
        <v>1</v>
      </c>
      <c r="V18" s="19">
        <v>15</v>
      </c>
      <c r="W18" s="19">
        <v>58</v>
      </c>
      <c r="X18" s="19">
        <v>20</v>
      </c>
      <c r="Y18" s="19">
        <v>2</v>
      </c>
      <c r="Z18" s="19">
        <v>15</v>
      </c>
      <c r="AA18" s="19">
        <v>59</v>
      </c>
      <c r="AB18" s="19">
        <v>4</v>
      </c>
      <c r="AC18" s="19">
        <v>94</v>
      </c>
      <c r="AD18" s="19">
        <v>11</v>
      </c>
      <c r="AE18" s="19">
        <v>4</v>
      </c>
      <c r="AF18" s="19">
        <v>4</v>
      </c>
      <c r="AG18" s="19">
        <v>13</v>
      </c>
      <c r="AH18" s="19">
        <v>6</v>
      </c>
      <c r="AI18" s="19">
        <v>257</v>
      </c>
      <c r="AJ18" s="19">
        <v>79</v>
      </c>
    </row>
    <row r="19" spans="2:36" ht="20.100000000000001" customHeight="1" thickBot="1" x14ac:dyDescent="0.25">
      <c r="B19" s="4" t="s">
        <v>27</v>
      </c>
      <c r="C19" s="19">
        <v>2</v>
      </c>
      <c r="D19" s="19">
        <v>2</v>
      </c>
      <c r="E19" s="19">
        <v>0</v>
      </c>
      <c r="F19" s="19">
        <v>0</v>
      </c>
      <c r="G19" s="19">
        <v>75</v>
      </c>
      <c r="H19" s="19">
        <v>5</v>
      </c>
      <c r="I19" s="19">
        <v>53</v>
      </c>
      <c r="J19" s="19">
        <v>5</v>
      </c>
      <c r="K19" s="19">
        <v>5</v>
      </c>
      <c r="L19" s="19">
        <v>0</v>
      </c>
      <c r="M19" s="19">
        <v>31</v>
      </c>
      <c r="N19" s="19">
        <v>4</v>
      </c>
      <c r="O19" s="19">
        <v>5</v>
      </c>
      <c r="P19" s="19">
        <v>0</v>
      </c>
      <c r="Q19" s="19">
        <v>171</v>
      </c>
      <c r="R19" s="19">
        <v>16</v>
      </c>
      <c r="S19" s="19">
        <v>13</v>
      </c>
      <c r="T19" s="19">
        <v>0</v>
      </c>
      <c r="U19" s="19">
        <v>0</v>
      </c>
      <c r="V19" s="19">
        <v>0</v>
      </c>
      <c r="W19" s="19">
        <v>4</v>
      </c>
      <c r="X19" s="19">
        <v>0</v>
      </c>
      <c r="Y19" s="19">
        <v>0</v>
      </c>
      <c r="Z19" s="19">
        <v>0</v>
      </c>
      <c r="AA19" s="19">
        <v>9</v>
      </c>
      <c r="AB19" s="19">
        <v>0</v>
      </c>
      <c r="AC19" s="19">
        <v>15</v>
      </c>
      <c r="AD19" s="19">
        <v>0</v>
      </c>
      <c r="AE19" s="19">
        <v>0</v>
      </c>
      <c r="AF19" s="19">
        <v>0</v>
      </c>
      <c r="AG19" s="19">
        <v>5</v>
      </c>
      <c r="AH19" s="19">
        <v>0</v>
      </c>
      <c r="AI19" s="19">
        <v>46</v>
      </c>
      <c r="AJ19" s="19">
        <v>0</v>
      </c>
    </row>
    <row r="20" spans="2:36" ht="20.100000000000001" customHeight="1" thickBot="1" x14ac:dyDescent="0.25">
      <c r="B20" s="4" t="s">
        <v>28</v>
      </c>
      <c r="C20" s="19">
        <v>14</v>
      </c>
      <c r="D20" s="19">
        <v>4</v>
      </c>
      <c r="E20" s="19">
        <v>63</v>
      </c>
      <c r="F20" s="19">
        <v>5</v>
      </c>
      <c r="G20" s="19">
        <v>313</v>
      </c>
      <c r="H20" s="19">
        <v>51</v>
      </c>
      <c r="I20" s="19">
        <v>312</v>
      </c>
      <c r="J20" s="19">
        <v>44</v>
      </c>
      <c r="K20" s="19">
        <v>50</v>
      </c>
      <c r="L20" s="19">
        <v>1</v>
      </c>
      <c r="M20" s="19">
        <v>11</v>
      </c>
      <c r="N20" s="19">
        <v>2</v>
      </c>
      <c r="O20" s="19">
        <v>10</v>
      </c>
      <c r="P20" s="19">
        <v>12</v>
      </c>
      <c r="Q20" s="19">
        <v>773</v>
      </c>
      <c r="R20" s="19">
        <v>119</v>
      </c>
      <c r="S20" s="19">
        <v>40</v>
      </c>
      <c r="T20" s="19">
        <v>10</v>
      </c>
      <c r="U20" s="19">
        <v>4</v>
      </c>
      <c r="V20" s="19">
        <v>1</v>
      </c>
      <c r="W20" s="19">
        <v>38</v>
      </c>
      <c r="X20" s="19">
        <v>10</v>
      </c>
      <c r="Y20" s="19">
        <v>0</v>
      </c>
      <c r="Z20" s="19">
        <v>1</v>
      </c>
      <c r="AA20" s="19">
        <v>12</v>
      </c>
      <c r="AB20" s="19">
        <v>6</v>
      </c>
      <c r="AC20" s="19">
        <v>57</v>
      </c>
      <c r="AD20" s="19">
        <v>10</v>
      </c>
      <c r="AE20" s="19">
        <v>0</v>
      </c>
      <c r="AF20" s="19">
        <v>0</v>
      </c>
      <c r="AG20" s="19">
        <v>9</v>
      </c>
      <c r="AH20" s="19">
        <v>12</v>
      </c>
      <c r="AI20" s="19">
        <v>160</v>
      </c>
      <c r="AJ20" s="19">
        <v>50</v>
      </c>
    </row>
    <row r="21" spans="2:36" ht="20.100000000000001" customHeight="1" thickBot="1" x14ac:dyDescent="0.25">
      <c r="B21" s="4" t="s">
        <v>29</v>
      </c>
      <c r="C21" s="19">
        <v>10</v>
      </c>
      <c r="D21" s="19">
        <v>5</v>
      </c>
      <c r="E21" s="19">
        <v>51</v>
      </c>
      <c r="F21" s="19">
        <v>0</v>
      </c>
      <c r="G21" s="19">
        <v>313</v>
      </c>
      <c r="H21" s="19">
        <v>16</v>
      </c>
      <c r="I21" s="19">
        <v>316</v>
      </c>
      <c r="J21" s="19">
        <v>16</v>
      </c>
      <c r="K21" s="19">
        <v>8</v>
      </c>
      <c r="L21" s="19">
        <v>0</v>
      </c>
      <c r="M21" s="19">
        <v>223</v>
      </c>
      <c r="N21" s="19">
        <v>9</v>
      </c>
      <c r="O21" s="19">
        <v>12</v>
      </c>
      <c r="P21" s="19">
        <v>0</v>
      </c>
      <c r="Q21" s="19">
        <v>933</v>
      </c>
      <c r="R21" s="19">
        <v>46</v>
      </c>
      <c r="S21" s="19">
        <v>76</v>
      </c>
      <c r="T21" s="19">
        <v>4</v>
      </c>
      <c r="U21" s="19">
        <v>2</v>
      </c>
      <c r="V21" s="19">
        <v>2</v>
      </c>
      <c r="W21" s="19">
        <v>61</v>
      </c>
      <c r="X21" s="19">
        <v>4</v>
      </c>
      <c r="Y21" s="19">
        <v>11</v>
      </c>
      <c r="Z21" s="19">
        <v>0</v>
      </c>
      <c r="AA21" s="19">
        <v>33</v>
      </c>
      <c r="AB21" s="19">
        <v>2</v>
      </c>
      <c r="AC21" s="19">
        <v>89</v>
      </c>
      <c r="AD21" s="19">
        <v>4</v>
      </c>
      <c r="AE21" s="19">
        <v>1</v>
      </c>
      <c r="AF21" s="19">
        <v>0</v>
      </c>
      <c r="AG21" s="19">
        <v>30</v>
      </c>
      <c r="AH21" s="19">
        <v>0</v>
      </c>
      <c r="AI21" s="19">
        <v>303</v>
      </c>
      <c r="AJ21" s="19">
        <v>16</v>
      </c>
    </row>
    <row r="22" spans="2:36" ht="20.100000000000001" customHeight="1" thickBot="1" x14ac:dyDescent="0.25">
      <c r="B22" s="4" t="s">
        <v>30</v>
      </c>
      <c r="C22" s="19">
        <v>38</v>
      </c>
      <c r="D22" s="19">
        <v>2</v>
      </c>
      <c r="E22" s="19">
        <v>31</v>
      </c>
      <c r="F22" s="19">
        <v>4</v>
      </c>
      <c r="G22" s="19">
        <v>611</v>
      </c>
      <c r="H22" s="19">
        <v>29</v>
      </c>
      <c r="I22" s="19">
        <v>615</v>
      </c>
      <c r="J22" s="19">
        <v>29</v>
      </c>
      <c r="K22" s="19">
        <v>40</v>
      </c>
      <c r="L22" s="19">
        <v>0</v>
      </c>
      <c r="M22" s="19">
        <v>108</v>
      </c>
      <c r="N22" s="19">
        <v>6</v>
      </c>
      <c r="O22" s="19">
        <v>32</v>
      </c>
      <c r="P22" s="19">
        <v>3</v>
      </c>
      <c r="Q22" s="19">
        <v>1475</v>
      </c>
      <c r="R22" s="19">
        <v>73</v>
      </c>
      <c r="S22" s="19">
        <v>92</v>
      </c>
      <c r="T22" s="19">
        <v>10</v>
      </c>
      <c r="U22" s="19">
        <v>2</v>
      </c>
      <c r="V22" s="19">
        <v>0</v>
      </c>
      <c r="W22" s="19">
        <v>115</v>
      </c>
      <c r="X22" s="19">
        <v>13</v>
      </c>
      <c r="Y22" s="19">
        <v>16</v>
      </c>
      <c r="Z22" s="19">
        <v>1</v>
      </c>
      <c r="AA22" s="19">
        <v>77</v>
      </c>
      <c r="AB22" s="19">
        <v>10</v>
      </c>
      <c r="AC22" s="19">
        <v>138</v>
      </c>
      <c r="AD22" s="19">
        <v>9</v>
      </c>
      <c r="AE22" s="19">
        <v>15</v>
      </c>
      <c r="AF22" s="19">
        <v>0</v>
      </c>
      <c r="AG22" s="19">
        <v>28</v>
      </c>
      <c r="AH22" s="19">
        <v>4</v>
      </c>
      <c r="AI22" s="19">
        <v>483</v>
      </c>
      <c r="AJ22" s="19">
        <v>47</v>
      </c>
    </row>
    <row r="23" spans="2:36" ht="20.100000000000001" customHeight="1" thickBot="1" x14ac:dyDescent="0.25">
      <c r="B23" s="4" t="s">
        <v>31</v>
      </c>
      <c r="C23" s="19">
        <v>40</v>
      </c>
      <c r="D23" s="19">
        <v>5</v>
      </c>
      <c r="E23" s="19">
        <v>95</v>
      </c>
      <c r="F23" s="19">
        <v>149</v>
      </c>
      <c r="G23" s="19">
        <v>561</v>
      </c>
      <c r="H23" s="19">
        <v>289</v>
      </c>
      <c r="I23" s="19">
        <v>545</v>
      </c>
      <c r="J23" s="19">
        <v>259</v>
      </c>
      <c r="K23" s="19">
        <v>27</v>
      </c>
      <c r="L23" s="19">
        <v>3</v>
      </c>
      <c r="M23" s="19">
        <v>125</v>
      </c>
      <c r="N23" s="19">
        <v>99</v>
      </c>
      <c r="O23" s="19">
        <v>201</v>
      </c>
      <c r="P23" s="19">
        <v>59</v>
      </c>
      <c r="Q23" s="19">
        <v>1594</v>
      </c>
      <c r="R23" s="19">
        <v>863</v>
      </c>
      <c r="S23" s="19">
        <v>155</v>
      </c>
      <c r="T23" s="19">
        <v>17</v>
      </c>
      <c r="U23" s="19">
        <v>51</v>
      </c>
      <c r="V23" s="19">
        <v>2</v>
      </c>
      <c r="W23" s="19">
        <v>153</v>
      </c>
      <c r="X23" s="19">
        <v>15</v>
      </c>
      <c r="Y23" s="19">
        <v>14</v>
      </c>
      <c r="Z23" s="19">
        <v>0</v>
      </c>
      <c r="AA23" s="19">
        <v>93</v>
      </c>
      <c r="AB23" s="19">
        <v>12</v>
      </c>
      <c r="AC23" s="19">
        <v>276</v>
      </c>
      <c r="AD23" s="19">
        <v>23</v>
      </c>
      <c r="AE23" s="19">
        <v>18</v>
      </c>
      <c r="AF23" s="19">
        <v>0</v>
      </c>
      <c r="AG23" s="19">
        <v>94</v>
      </c>
      <c r="AH23" s="19">
        <v>10</v>
      </c>
      <c r="AI23" s="19">
        <v>854</v>
      </c>
      <c r="AJ23" s="19">
        <v>79</v>
      </c>
    </row>
    <row r="24" spans="2:36" ht="20.100000000000001" customHeight="1" thickBot="1" x14ac:dyDescent="0.25">
      <c r="B24" s="4" t="s">
        <v>32</v>
      </c>
      <c r="C24" s="19">
        <v>3</v>
      </c>
      <c r="D24" s="19">
        <v>2</v>
      </c>
      <c r="E24" s="19">
        <v>7</v>
      </c>
      <c r="F24" s="19">
        <v>0</v>
      </c>
      <c r="G24" s="19">
        <v>127</v>
      </c>
      <c r="H24" s="19">
        <v>6</v>
      </c>
      <c r="I24" s="19">
        <v>129</v>
      </c>
      <c r="J24" s="19">
        <v>6</v>
      </c>
      <c r="K24" s="19">
        <v>13</v>
      </c>
      <c r="L24" s="19">
        <v>0</v>
      </c>
      <c r="M24" s="19">
        <v>66</v>
      </c>
      <c r="N24" s="19">
        <v>0</v>
      </c>
      <c r="O24" s="19">
        <v>1</v>
      </c>
      <c r="P24" s="19">
        <v>0</v>
      </c>
      <c r="Q24" s="19">
        <v>346</v>
      </c>
      <c r="R24" s="19">
        <v>14</v>
      </c>
      <c r="S24" s="19">
        <v>35</v>
      </c>
      <c r="T24" s="19">
        <v>0</v>
      </c>
      <c r="U24" s="19">
        <v>0</v>
      </c>
      <c r="V24" s="19">
        <v>0</v>
      </c>
      <c r="W24" s="19">
        <v>19</v>
      </c>
      <c r="X24" s="19">
        <v>0</v>
      </c>
      <c r="Y24" s="19">
        <v>0</v>
      </c>
      <c r="Z24" s="19">
        <v>0</v>
      </c>
      <c r="AA24" s="19">
        <v>35</v>
      </c>
      <c r="AB24" s="19">
        <v>0</v>
      </c>
      <c r="AC24" s="19">
        <v>40</v>
      </c>
      <c r="AD24" s="19">
        <v>0</v>
      </c>
      <c r="AE24" s="19">
        <v>0</v>
      </c>
      <c r="AF24" s="19">
        <v>0</v>
      </c>
      <c r="AG24" s="19">
        <v>4</v>
      </c>
      <c r="AH24" s="19">
        <v>0</v>
      </c>
      <c r="AI24" s="19">
        <v>133</v>
      </c>
      <c r="AJ24" s="19">
        <v>0</v>
      </c>
    </row>
    <row r="25" spans="2:36" ht="20.100000000000001" customHeight="1" thickBot="1" x14ac:dyDescent="0.25">
      <c r="B25" s="4" t="s">
        <v>33</v>
      </c>
      <c r="C25" s="19">
        <v>12</v>
      </c>
      <c r="D25" s="19">
        <v>5</v>
      </c>
      <c r="E25" s="19">
        <v>9</v>
      </c>
      <c r="F25" s="19">
        <v>6</v>
      </c>
      <c r="G25" s="19">
        <v>250</v>
      </c>
      <c r="H25" s="19">
        <v>27</v>
      </c>
      <c r="I25" s="19">
        <v>276</v>
      </c>
      <c r="J25" s="19">
        <v>26</v>
      </c>
      <c r="K25" s="19">
        <v>2</v>
      </c>
      <c r="L25" s="19">
        <v>0</v>
      </c>
      <c r="M25" s="19">
        <v>38</v>
      </c>
      <c r="N25" s="19">
        <v>20</v>
      </c>
      <c r="O25" s="19">
        <v>20</v>
      </c>
      <c r="P25" s="19">
        <v>1</v>
      </c>
      <c r="Q25" s="19">
        <v>607</v>
      </c>
      <c r="R25" s="19">
        <v>85</v>
      </c>
      <c r="S25" s="19">
        <v>23</v>
      </c>
      <c r="T25" s="19">
        <v>1</v>
      </c>
      <c r="U25" s="19">
        <v>13</v>
      </c>
      <c r="V25" s="19">
        <v>0</v>
      </c>
      <c r="W25" s="19">
        <v>41</v>
      </c>
      <c r="X25" s="19">
        <v>0</v>
      </c>
      <c r="Y25" s="19">
        <v>2</v>
      </c>
      <c r="Z25" s="19">
        <v>0</v>
      </c>
      <c r="AA25" s="19">
        <v>24</v>
      </c>
      <c r="AB25" s="19">
        <v>0</v>
      </c>
      <c r="AC25" s="19">
        <v>71</v>
      </c>
      <c r="AD25" s="19">
        <v>1</v>
      </c>
      <c r="AE25" s="19">
        <v>1</v>
      </c>
      <c r="AF25" s="19">
        <v>0</v>
      </c>
      <c r="AG25" s="19">
        <v>19</v>
      </c>
      <c r="AH25" s="19">
        <v>0</v>
      </c>
      <c r="AI25" s="19">
        <v>194</v>
      </c>
      <c r="AJ25" s="19">
        <v>2</v>
      </c>
    </row>
    <row r="26" spans="2:36" ht="20.100000000000001" customHeight="1" thickBot="1" x14ac:dyDescent="0.25">
      <c r="B26" s="4" t="s">
        <v>34</v>
      </c>
      <c r="C26" s="19">
        <v>21</v>
      </c>
      <c r="D26" s="19">
        <v>4</v>
      </c>
      <c r="E26" s="19">
        <v>138</v>
      </c>
      <c r="F26" s="19">
        <v>0</v>
      </c>
      <c r="G26" s="19">
        <v>555</v>
      </c>
      <c r="H26" s="19">
        <v>66</v>
      </c>
      <c r="I26" s="19">
        <v>552</v>
      </c>
      <c r="J26" s="19">
        <v>66</v>
      </c>
      <c r="K26" s="19">
        <v>36</v>
      </c>
      <c r="L26" s="19">
        <v>0</v>
      </c>
      <c r="M26" s="19">
        <v>50</v>
      </c>
      <c r="N26" s="19">
        <v>0</v>
      </c>
      <c r="O26" s="19">
        <v>84</v>
      </c>
      <c r="P26" s="19">
        <v>1</v>
      </c>
      <c r="Q26" s="19">
        <v>1436</v>
      </c>
      <c r="R26" s="19">
        <v>137</v>
      </c>
      <c r="S26" s="19">
        <v>188</v>
      </c>
      <c r="T26" s="19">
        <v>1</v>
      </c>
      <c r="U26" s="19">
        <v>8</v>
      </c>
      <c r="V26" s="19">
        <v>0</v>
      </c>
      <c r="W26" s="19">
        <v>110</v>
      </c>
      <c r="X26" s="19">
        <v>0</v>
      </c>
      <c r="Y26" s="19">
        <v>9</v>
      </c>
      <c r="Z26" s="19">
        <v>0</v>
      </c>
      <c r="AA26" s="19">
        <v>55</v>
      </c>
      <c r="AB26" s="19">
        <v>0</v>
      </c>
      <c r="AC26" s="19">
        <v>151</v>
      </c>
      <c r="AD26" s="19">
        <v>1</v>
      </c>
      <c r="AE26" s="19">
        <v>8</v>
      </c>
      <c r="AF26" s="19">
        <v>0</v>
      </c>
      <c r="AG26" s="19">
        <v>35</v>
      </c>
      <c r="AH26" s="19">
        <v>1</v>
      </c>
      <c r="AI26" s="19">
        <v>564</v>
      </c>
      <c r="AJ26" s="19">
        <v>3</v>
      </c>
    </row>
    <row r="27" spans="2:36" ht="20.100000000000001" customHeight="1" thickBot="1" x14ac:dyDescent="0.25">
      <c r="B27" s="4" t="s">
        <v>35</v>
      </c>
      <c r="C27" s="19">
        <v>6</v>
      </c>
      <c r="D27" s="19">
        <v>23</v>
      </c>
      <c r="E27" s="19">
        <v>36</v>
      </c>
      <c r="F27" s="19">
        <v>10</v>
      </c>
      <c r="G27" s="19">
        <v>196</v>
      </c>
      <c r="H27" s="19">
        <v>104</v>
      </c>
      <c r="I27" s="19">
        <v>191</v>
      </c>
      <c r="J27" s="19">
        <v>104</v>
      </c>
      <c r="K27" s="19">
        <v>8</v>
      </c>
      <c r="L27" s="19">
        <v>16</v>
      </c>
      <c r="M27" s="19">
        <v>122</v>
      </c>
      <c r="N27" s="19">
        <v>74</v>
      </c>
      <c r="O27" s="19">
        <v>42</v>
      </c>
      <c r="P27" s="19">
        <v>12</v>
      </c>
      <c r="Q27" s="19">
        <v>601</v>
      </c>
      <c r="R27" s="19">
        <v>343</v>
      </c>
      <c r="S27" s="19">
        <v>75</v>
      </c>
      <c r="T27" s="19">
        <v>15</v>
      </c>
      <c r="U27" s="19">
        <v>0</v>
      </c>
      <c r="V27" s="19">
        <v>0</v>
      </c>
      <c r="W27" s="19">
        <v>87</v>
      </c>
      <c r="X27" s="19">
        <v>7</v>
      </c>
      <c r="Y27" s="19">
        <v>18</v>
      </c>
      <c r="Z27" s="19">
        <v>0</v>
      </c>
      <c r="AA27" s="19">
        <v>35</v>
      </c>
      <c r="AB27" s="19">
        <v>7</v>
      </c>
      <c r="AC27" s="19">
        <v>106</v>
      </c>
      <c r="AD27" s="19">
        <v>11</v>
      </c>
      <c r="AE27" s="19">
        <v>0</v>
      </c>
      <c r="AF27" s="19">
        <v>0</v>
      </c>
      <c r="AG27" s="19">
        <v>47</v>
      </c>
      <c r="AH27" s="19">
        <v>11</v>
      </c>
      <c r="AI27" s="19">
        <v>368</v>
      </c>
      <c r="AJ27" s="19">
        <v>51</v>
      </c>
    </row>
    <row r="28" spans="2:36" ht="20.100000000000001" customHeight="1" thickBot="1" x14ac:dyDescent="0.25">
      <c r="B28" s="4" t="s">
        <v>36</v>
      </c>
      <c r="C28" s="19">
        <v>2</v>
      </c>
      <c r="D28" s="19">
        <v>0</v>
      </c>
      <c r="E28" s="19">
        <v>0</v>
      </c>
      <c r="F28" s="19">
        <v>0</v>
      </c>
      <c r="G28" s="19">
        <v>78</v>
      </c>
      <c r="H28" s="19">
        <v>4</v>
      </c>
      <c r="I28" s="19">
        <v>83</v>
      </c>
      <c r="J28" s="19">
        <v>4</v>
      </c>
      <c r="K28" s="19">
        <v>64</v>
      </c>
      <c r="L28" s="19">
        <v>0</v>
      </c>
      <c r="M28" s="19">
        <v>0</v>
      </c>
      <c r="N28" s="19">
        <v>0</v>
      </c>
      <c r="O28" s="19">
        <v>3</v>
      </c>
      <c r="P28" s="19">
        <v>0</v>
      </c>
      <c r="Q28" s="19">
        <v>230</v>
      </c>
      <c r="R28" s="19">
        <v>8</v>
      </c>
      <c r="S28" s="19">
        <v>11</v>
      </c>
      <c r="T28" s="19">
        <v>0</v>
      </c>
      <c r="U28" s="19">
        <v>0</v>
      </c>
      <c r="V28" s="19">
        <v>0</v>
      </c>
      <c r="W28" s="19">
        <v>5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12</v>
      </c>
      <c r="AD28" s="19">
        <v>0</v>
      </c>
      <c r="AE28" s="19">
        <v>0</v>
      </c>
      <c r="AF28" s="19">
        <v>0</v>
      </c>
      <c r="AG28" s="19">
        <v>6</v>
      </c>
      <c r="AH28" s="19">
        <v>0</v>
      </c>
      <c r="AI28" s="19">
        <v>34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7</v>
      </c>
      <c r="D29" s="19">
        <v>1</v>
      </c>
      <c r="E29" s="19">
        <v>81</v>
      </c>
      <c r="F29" s="19">
        <v>0</v>
      </c>
      <c r="G29" s="19">
        <v>106</v>
      </c>
      <c r="H29" s="19">
        <v>3</v>
      </c>
      <c r="I29" s="19">
        <v>111</v>
      </c>
      <c r="J29" s="19">
        <v>3</v>
      </c>
      <c r="K29" s="19">
        <v>8</v>
      </c>
      <c r="L29" s="19">
        <v>0</v>
      </c>
      <c r="M29" s="19">
        <v>6</v>
      </c>
      <c r="N29" s="19">
        <v>2</v>
      </c>
      <c r="O29" s="19">
        <v>7</v>
      </c>
      <c r="P29" s="19">
        <v>3</v>
      </c>
      <c r="Q29" s="19">
        <v>326</v>
      </c>
      <c r="R29" s="19">
        <v>12</v>
      </c>
      <c r="S29" s="19">
        <v>8</v>
      </c>
      <c r="T29" s="19">
        <v>0</v>
      </c>
      <c r="U29" s="19">
        <v>0</v>
      </c>
      <c r="V29" s="19">
        <v>0</v>
      </c>
      <c r="W29" s="19">
        <v>6</v>
      </c>
      <c r="X29" s="19">
        <v>0</v>
      </c>
      <c r="Y29" s="19">
        <v>4</v>
      </c>
      <c r="Z29" s="19">
        <v>0</v>
      </c>
      <c r="AA29" s="19">
        <v>14</v>
      </c>
      <c r="AB29" s="19">
        <v>0</v>
      </c>
      <c r="AC29" s="19">
        <v>16</v>
      </c>
      <c r="AD29" s="19">
        <v>0</v>
      </c>
      <c r="AE29" s="19">
        <v>0</v>
      </c>
      <c r="AF29" s="19">
        <v>0</v>
      </c>
      <c r="AG29" s="19">
        <v>2</v>
      </c>
      <c r="AH29" s="19">
        <v>0</v>
      </c>
      <c r="AI29" s="19">
        <v>50</v>
      </c>
      <c r="AJ29" s="19">
        <v>0</v>
      </c>
    </row>
    <row r="30" spans="2:36" ht="20.100000000000001" customHeight="1" thickBot="1" x14ac:dyDescent="0.25">
      <c r="B30" s="6" t="s">
        <v>38</v>
      </c>
      <c r="C30" s="20">
        <v>0</v>
      </c>
      <c r="D30" s="20">
        <v>0</v>
      </c>
      <c r="E30" s="20">
        <v>0</v>
      </c>
      <c r="F30" s="20">
        <v>0</v>
      </c>
      <c r="G30" s="20">
        <v>48</v>
      </c>
      <c r="H30" s="20">
        <v>0</v>
      </c>
      <c r="I30" s="20">
        <v>47</v>
      </c>
      <c r="J30" s="20">
        <v>0</v>
      </c>
      <c r="K30" s="20">
        <v>1</v>
      </c>
      <c r="L30" s="20">
        <v>0</v>
      </c>
      <c r="M30" s="20">
        <v>16</v>
      </c>
      <c r="N30" s="20">
        <v>0</v>
      </c>
      <c r="O30" s="20">
        <v>0</v>
      </c>
      <c r="P30" s="20">
        <v>0</v>
      </c>
      <c r="Q30" s="20">
        <v>112</v>
      </c>
      <c r="R30" s="20">
        <v>0</v>
      </c>
      <c r="S30" s="20">
        <v>10</v>
      </c>
      <c r="T30" s="20">
        <v>0</v>
      </c>
      <c r="U30" s="20">
        <v>0</v>
      </c>
      <c r="V30" s="20">
        <v>0</v>
      </c>
      <c r="W30" s="20">
        <v>5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11</v>
      </c>
      <c r="AD30" s="20">
        <v>0</v>
      </c>
      <c r="AE30" s="20">
        <v>1</v>
      </c>
      <c r="AF30" s="20">
        <v>0</v>
      </c>
      <c r="AG30" s="20">
        <v>0</v>
      </c>
      <c r="AH30" s="20">
        <v>0</v>
      </c>
      <c r="AI30" s="20">
        <v>27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216</v>
      </c>
      <c r="D31" s="9">
        <f t="shared" ref="D31:AJ31" si="0">SUM(D14:D30)</f>
        <v>91</v>
      </c>
      <c r="E31" s="9">
        <f t="shared" si="0"/>
        <v>662</v>
      </c>
      <c r="F31" s="9">
        <f t="shared" si="0"/>
        <v>248</v>
      </c>
      <c r="G31" s="9">
        <f t="shared" si="0"/>
        <v>4797</v>
      </c>
      <c r="H31" s="9">
        <f t="shared" si="0"/>
        <v>1371</v>
      </c>
      <c r="I31" s="9">
        <f t="shared" si="0"/>
        <v>4784</v>
      </c>
      <c r="J31" s="9">
        <f t="shared" si="0"/>
        <v>1326</v>
      </c>
      <c r="K31" s="9">
        <f t="shared" si="0"/>
        <v>486</v>
      </c>
      <c r="L31" s="9">
        <f t="shared" si="0"/>
        <v>52</v>
      </c>
      <c r="M31" s="9">
        <f t="shared" si="0"/>
        <v>1158</v>
      </c>
      <c r="N31" s="9">
        <f t="shared" si="0"/>
        <v>383</v>
      </c>
      <c r="O31" s="9">
        <f t="shared" si="0"/>
        <v>565</v>
      </c>
      <c r="P31" s="9">
        <f t="shared" si="0"/>
        <v>213</v>
      </c>
      <c r="Q31" s="9">
        <f t="shared" si="0"/>
        <v>12668</v>
      </c>
      <c r="R31" s="9">
        <f t="shared" si="0"/>
        <v>3684</v>
      </c>
      <c r="S31" s="9">
        <f t="shared" si="0"/>
        <v>1053</v>
      </c>
      <c r="T31" s="9">
        <f t="shared" si="0"/>
        <v>75</v>
      </c>
      <c r="U31" s="9">
        <f t="shared" si="0"/>
        <v>113</v>
      </c>
      <c r="V31" s="9">
        <f t="shared" si="0"/>
        <v>21</v>
      </c>
      <c r="W31" s="9">
        <f t="shared" si="0"/>
        <v>927</v>
      </c>
      <c r="X31" s="9">
        <f t="shared" si="0"/>
        <v>84</v>
      </c>
      <c r="Y31" s="9">
        <f t="shared" si="0"/>
        <v>94</v>
      </c>
      <c r="Z31" s="9">
        <f t="shared" si="0"/>
        <v>21</v>
      </c>
      <c r="AA31" s="9">
        <f t="shared" si="0"/>
        <v>554</v>
      </c>
      <c r="AB31" s="9">
        <f t="shared" si="0"/>
        <v>57</v>
      </c>
      <c r="AC31" s="9">
        <f t="shared" si="0"/>
        <v>1583</v>
      </c>
      <c r="AD31" s="9">
        <f t="shared" si="0"/>
        <v>109</v>
      </c>
      <c r="AE31" s="9">
        <f t="shared" si="0"/>
        <v>54</v>
      </c>
      <c r="AF31" s="9">
        <f t="shared" si="0"/>
        <v>7</v>
      </c>
      <c r="AG31" s="9">
        <f t="shared" si="0"/>
        <v>531</v>
      </c>
      <c r="AH31" s="9">
        <f t="shared" si="0"/>
        <v>71</v>
      </c>
      <c r="AI31" s="9">
        <f t="shared" si="0"/>
        <v>4909</v>
      </c>
      <c r="AJ31" s="9">
        <f t="shared" si="0"/>
        <v>445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4"/>
      <c r="C12" s="80" t="s">
        <v>223</v>
      </c>
      <c r="D12" s="81"/>
      <c r="E12" s="81"/>
      <c r="F12" s="81"/>
      <c r="G12" s="81"/>
      <c r="H12" s="81"/>
      <c r="I12" s="81"/>
      <c r="J12" s="81"/>
    </row>
    <row r="13" spans="2:10" ht="57.75" thickBot="1" x14ac:dyDescent="0.25">
      <c r="B13" s="14"/>
      <c r="C13" s="33" t="s">
        <v>157</v>
      </c>
      <c r="D13" s="34" t="s">
        <v>158</v>
      </c>
      <c r="E13" s="34" t="s">
        <v>159</v>
      </c>
      <c r="F13" s="34" t="s">
        <v>160</v>
      </c>
      <c r="G13" s="34" t="s">
        <v>161</v>
      </c>
      <c r="H13" s="33" t="s">
        <v>260</v>
      </c>
      <c r="I13" s="34" t="s">
        <v>162</v>
      </c>
      <c r="J13" s="34" t="s">
        <v>249</v>
      </c>
    </row>
    <row r="14" spans="2:10" ht="20.100000000000001" customHeight="1" thickBot="1" x14ac:dyDescent="0.25">
      <c r="B14" s="3" t="s">
        <v>22</v>
      </c>
      <c r="C14" s="18">
        <v>2199</v>
      </c>
      <c r="D14" s="18">
        <v>1598</v>
      </c>
      <c r="E14" s="18">
        <v>25</v>
      </c>
      <c r="F14" s="18">
        <v>542</v>
      </c>
      <c r="G14" s="18">
        <v>34</v>
      </c>
      <c r="H14" s="18">
        <v>13</v>
      </c>
      <c r="I14" s="18">
        <v>1662</v>
      </c>
      <c r="J14" s="18">
        <v>537</v>
      </c>
    </row>
    <row r="15" spans="2:10" ht="20.100000000000001" customHeight="1" thickBot="1" x14ac:dyDescent="0.25">
      <c r="B15" s="4" t="s">
        <v>23</v>
      </c>
      <c r="C15" s="19">
        <v>236</v>
      </c>
      <c r="D15" s="19">
        <v>131</v>
      </c>
      <c r="E15" s="19">
        <v>0</v>
      </c>
      <c r="F15" s="19">
        <v>104</v>
      </c>
      <c r="G15" s="19">
        <v>1</v>
      </c>
      <c r="H15" s="19">
        <v>2</v>
      </c>
      <c r="I15" s="19">
        <v>133</v>
      </c>
      <c r="J15" s="19">
        <v>103</v>
      </c>
    </row>
    <row r="16" spans="2:10" ht="20.100000000000001" customHeight="1" thickBot="1" x14ac:dyDescent="0.25">
      <c r="B16" s="4" t="s">
        <v>24</v>
      </c>
      <c r="C16" s="19">
        <v>213</v>
      </c>
      <c r="D16" s="19">
        <v>149</v>
      </c>
      <c r="E16" s="19">
        <v>4</v>
      </c>
      <c r="F16" s="19">
        <v>59</v>
      </c>
      <c r="G16" s="19">
        <v>1</v>
      </c>
      <c r="H16" s="19">
        <v>3</v>
      </c>
      <c r="I16" s="19">
        <v>156</v>
      </c>
      <c r="J16" s="19">
        <v>57</v>
      </c>
    </row>
    <row r="17" spans="2:10" ht="20.100000000000001" customHeight="1" thickBot="1" x14ac:dyDescent="0.25">
      <c r="B17" s="4" t="s">
        <v>25</v>
      </c>
      <c r="C17" s="19">
        <v>381</v>
      </c>
      <c r="D17" s="19">
        <v>195</v>
      </c>
      <c r="E17" s="19">
        <v>10</v>
      </c>
      <c r="F17" s="19">
        <v>171</v>
      </c>
      <c r="G17" s="19">
        <v>5</v>
      </c>
      <c r="H17" s="19">
        <v>0</v>
      </c>
      <c r="I17" s="19">
        <v>203</v>
      </c>
      <c r="J17" s="19">
        <v>178</v>
      </c>
    </row>
    <row r="18" spans="2:10" ht="20.100000000000001" customHeight="1" thickBot="1" x14ac:dyDescent="0.25">
      <c r="B18" s="4" t="s">
        <v>26</v>
      </c>
      <c r="C18" s="19">
        <v>471</v>
      </c>
      <c r="D18" s="19">
        <v>365</v>
      </c>
      <c r="E18" s="19">
        <v>0</v>
      </c>
      <c r="F18" s="19">
        <v>106</v>
      </c>
      <c r="G18" s="19">
        <v>0</v>
      </c>
      <c r="H18" s="19">
        <v>0</v>
      </c>
      <c r="I18" s="19">
        <v>359</v>
      </c>
      <c r="J18" s="19">
        <v>112</v>
      </c>
    </row>
    <row r="19" spans="2:10" ht="20.100000000000001" customHeight="1" thickBot="1" x14ac:dyDescent="0.25">
      <c r="B19" s="4" t="s">
        <v>27</v>
      </c>
      <c r="C19" s="19">
        <v>127</v>
      </c>
      <c r="D19" s="19">
        <v>99</v>
      </c>
      <c r="E19" s="19">
        <v>0</v>
      </c>
      <c r="F19" s="19">
        <v>28</v>
      </c>
      <c r="G19" s="19">
        <v>0</v>
      </c>
      <c r="H19" s="19">
        <v>0</v>
      </c>
      <c r="I19" s="19">
        <v>104</v>
      </c>
      <c r="J19" s="19">
        <v>23</v>
      </c>
    </row>
    <row r="20" spans="2:10" ht="20.100000000000001" customHeight="1" thickBot="1" x14ac:dyDescent="0.25">
      <c r="B20" s="4" t="s">
        <v>28</v>
      </c>
      <c r="C20" s="19">
        <v>489</v>
      </c>
      <c r="D20" s="19">
        <v>324</v>
      </c>
      <c r="E20" s="19">
        <v>1</v>
      </c>
      <c r="F20" s="19">
        <v>164</v>
      </c>
      <c r="G20" s="19">
        <v>0</v>
      </c>
      <c r="H20" s="19">
        <v>2</v>
      </c>
      <c r="I20" s="19">
        <v>341</v>
      </c>
      <c r="J20" s="19">
        <v>148</v>
      </c>
    </row>
    <row r="21" spans="2:10" ht="20.100000000000001" customHeight="1" thickBot="1" x14ac:dyDescent="0.25">
      <c r="B21" s="4" t="s">
        <v>29</v>
      </c>
      <c r="C21" s="19">
        <v>492</v>
      </c>
      <c r="D21" s="19">
        <v>312</v>
      </c>
      <c r="E21" s="19">
        <v>5</v>
      </c>
      <c r="F21" s="19">
        <v>150</v>
      </c>
      <c r="G21" s="19">
        <v>25</v>
      </c>
      <c r="H21" s="19">
        <v>0</v>
      </c>
      <c r="I21" s="19">
        <v>334</v>
      </c>
      <c r="J21" s="19">
        <v>158</v>
      </c>
    </row>
    <row r="22" spans="2:10" ht="20.100000000000001" customHeight="1" thickBot="1" x14ac:dyDescent="0.25">
      <c r="B22" s="4" t="s">
        <v>30</v>
      </c>
      <c r="C22" s="19">
        <v>1486</v>
      </c>
      <c r="D22" s="19">
        <v>851</v>
      </c>
      <c r="E22" s="19">
        <v>12</v>
      </c>
      <c r="F22" s="19">
        <v>606</v>
      </c>
      <c r="G22" s="19">
        <v>17</v>
      </c>
      <c r="H22" s="19">
        <v>7</v>
      </c>
      <c r="I22" s="19">
        <v>811</v>
      </c>
      <c r="J22" s="19">
        <v>675</v>
      </c>
    </row>
    <row r="23" spans="2:10" ht="20.100000000000001" customHeight="1" thickBot="1" x14ac:dyDescent="0.25">
      <c r="B23" s="4" t="s">
        <v>31</v>
      </c>
      <c r="C23" s="19">
        <v>1433</v>
      </c>
      <c r="D23" s="19">
        <v>842</v>
      </c>
      <c r="E23" s="19">
        <v>3</v>
      </c>
      <c r="F23" s="19">
        <v>587</v>
      </c>
      <c r="G23" s="19">
        <v>1</v>
      </c>
      <c r="H23" s="19">
        <v>1</v>
      </c>
      <c r="I23" s="19">
        <v>851</v>
      </c>
      <c r="J23" s="19">
        <v>582</v>
      </c>
    </row>
    <row r="24" spans="2:10" ht="20.100000000000001" customHeight="1" thickBot="1" x14ac:dyDescent="0.25">
      <c r="B24" s="4" t="s">
        <v>32</v>
      </c>
      <c r="C24" s="19">
        <v>187</v>
      </c>
      <c r="D24" s="19">
        <v>166</v>
      </c>
      <c r="E24" s="19">
        <v>0</v>
      </c>
      <c r="F24" s="19">
        <v>21</v>
      </c>
      <c r="G24" s="19">
        <v>0</v>
      </c>
      <c r="H24" s="19">
        <v>0</v>
      </c>
      <c r="I24" s="19">
        <v>168</v>
      </c>
      <c r="J24" s="19">
        <v>19</v>
      </c>
    </row>
    <row r="25" spans="2:10" ht="20.100000000000001" customHeight="1" thickBot="1" x14ac:dyDescent="0.25">
      <c r="B25" s="4" t="s">
        <v>33</v>
      </c>
      <c r="C25" s="19">
        <v>477</v>
      </c>
      <c r="D25" s="19">
        <v>342</v>
      </c>
      <c r="E25" s="19">
        <v>20</v>
      </c>
      <c r="F25" s="19">
        <v>108</v>
      </c>
      <c r="G25" s="19">
        <v>7</v>
      </c>
      <c r="H25" s="19">
        <v>17</v>
      </c>
      <c r="I25" s="19">
        <v>385</v>
      </c>
      <c r="J25" s="19">
        <v>92</v>
      </c>
    </row>
    <row r="26" spans="2:10" ht="20.100000000000001" customHeight="1" thickBot="1" x14ac:dyDescent="0.25">
      <c r="B26" s="4" t="s">
        <v>34</v>
      </c>
      <c r="C26" s="19">
        <v>1508</v>
      </c>
      <c r="D26" s="19">
        <v>776</v>
      </c>
      <c r="E26" s="19">
        <v>6</v>
      </c>
      <c r="F26" s="19">
        <v>725</v>
      </c>
      <c r="G26" s="19">
        <v>1</v>
      </c>
      <c r="H26" s="19">
        <v>0</v>
      </c>
      <c r="I26" s="19">
        <v>821</v>
      </c>
      <c r="J26" s="19">
        <v>687</v>
      </c>
    </row>
    <row r="27" spans="2:10" ht="20.100000000000001" customHeight="1" thickBot="1" x14ac:dyDescent="0.25">
      <c r="B27" s="4" t="s">
        <v>35</v>
      </c>
      <c r="C27" s="19">
        <v>440</v>
      </c>
      <c r="D27" s="19">
        <v>278</v>
      </c>
      <c r="E27" s="19">
        <v>4</v>
      </c>
      <c r="F27" s="19">
        <v>157</v>
      </c>
      <c r="G27" s="19">
        <v>1</v>
      </c>
      <c r="H27" s="19">
        <v>11</v>
      </c>
      <c r="I27" s="19">
        <v>283</v>
      </c>
      <c r="J27" s="19">
        <v>157</v>
      </c>
    </row>
    <row r="28" spans="2:10" ht="20.100000000000001" customHeight="1" thickBot="1" x14ac:dyDescent="0.25">
      <c r="B28" s="4" t="s">
        <v>36</v>
      </c>
      <c r="C28" s="19">
        <v>117</v>
      </c>
      <c r="D28" s="19">
        <v>44</v>
      </c>
      <c r="E28" s="19">
        <v>6</v>
      </c>
      <c r="F28" s="19">
        <v>65</v>
      </c>
      <c r="G28" s="19">
        <v>2</v>
      </c>
      <c r="H28" s="19">
        <v>0</v>
      </c>
      <c r="I28" s="19">
        <v>54</v>
      </c>
      <c r="J28" s="19">
        <v>63</v>
      </c>
    </row>
    <row r="29" spans="2:10" ht="20.100000000000001" customHeight="1" thickBot="1" x14ac:dyDescent="0.25">
      <c r="B29" s="5" t="s">
        <v>37</v>
      </c>
      <c r="C29" s="19">
        <v>277</v>
      </c>
      <c r="D29" s="19">
        <v>155</v>
      </c>
      <c r="E29" s="19">
        <v>3</v>
      </c>
      <c r="F29" s="19">
        <v>88</v>
      </c>
      <c r="G29" s="19">
        <v>31</v>
      </c>
      <c r="H29" s="19">
        <v>0</v>
      </c>
      <c r="I29" s="19">
        <v>148</v>
      </c>
      <c r="J29" s="19">
        <v>129</v>
      </c>
    </row>
    <row r="30" spans="2:10" ht="20.100000000000001" customHeight="1" thickBot="1" x14ac:dyDescent="0.25">
      <c r="B30" s="6" t="s">
        <v>38</v>
      </c>
      <c r="C30" s="20">
        <v>73</v>
      </c>
      <c r="D30" s="20">
        <v>47</v>
      </c>
      <c r="E30" s="20">
        <v>0</v>
      </c>
      <c r="F30" s="20">
        <v>25</v>
      </c>
      <c r="G30" s="20">
        <v>1</v>
      </c>
      <c r="H30" s="20">
        <v>0</v>
      </c>
      <c r="I30" s="20">
        <v>42</v>
      </c>
      <c r="J30" s="20">
        <v>31</v>
      </c>
    </row>
    <row r="31" spans="2:10" ht="20.100000000000001" customHeight="1" thickBot="1" x14ac:dyDescent="0.25">
      <c r="B31" s="7" t="s">
        <v>39</v>
      </c>
      <c r="C31" s="9">
        <f>SUM(C14:C30)</f>
        <v>10606</v>
      </c>
      <c r="D31" s="9">
        <f t="shared" ref="D31:G31" si="0">SUM(D14:D30)</f>
        <v>6674</v>
      </c>
      <c r="E31" s="9">
        <f t="shared" si="0"/>
        <v>99</v>
      </c>
      <c r="F31" s="9">
        <f t="shared" si="0"/>
        <v>3706</v>
      </c>
      <c r="G31" s="9">
        <f t="shared" si="0"/>
        <v>127</v>
      </c>
      <c r="H31" s="9">
        <f>SUM(H14:H30)</f>
        <v>56</v>
      </c>
      <c r="I31" s="9">
        <f t="shared" ref="I31" si="1">SUM(I14:I30)</f>
        <v>6855</v>
      </c>
      <c r="J31" s="9">
        <f>SUM(J14:J30)</f>
        <v>3751</v>
      </c>
    </row>
    <row r="32" spans="2:10" x14ac:dyDescent="0.2">
      <c r="C32" s="54"/>
      <c r="D32" s="54"/>
      <c r="E32" s="54"/>
      <c r="F32" s="54"/>
      <c r="G32" s="54"/>
      <c r="H32" s="54"/>
      <c r="I32" s="54"/>
      <c r="J32" s="54"/>
    </row>
    <row r="33" spans="2:6" ht="20.100000000000001" customHeight="1" x14ac:dyDescent="0.2">
      <c r="B33" s="82" t="s">
        <v>261</v>
      </c>
      <c r="C33" s="82"/>
      <c r="D33" s="82"/>
      <c r="E33" s="82"/>
      <c r="F33" s="8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0" t="s">
        <v>242</v>
      </c>
      <c r="C9" s="81"/>
    </row>
    <row r="10" spans="2:3" ht="20.100000000000001" customHeight="1" thickBot="1" x14ac:dyDescent="0.25">
      <c r="B10" s="3" t="s">
        <v>22</v>
      </c>
      <c r="C10" s="18">
        <v>1234</v>
      </c>
    </row>
    <row r="11" spans="2:3" ht="20.100000000000001" customHeight="1" thickBot="1" x14ac:dyDescent="0.25">
      <c r="B11" s="4" t="s">
        <v>23</v>
      </c>
      <c r="C11" s="19">
        <v>187</v>
      </c>
    </row>
    <row r="12" spans="2:3" ht="20.100000000000001" customHeight="1" thickBot="1" x14ac:dyDescent="0.25">
      <c r="B12" s="4" t="s">
        <v>24</v>
      </c>
      <c r="C12" s="19">
        <v>100</v>
      </c>
    </row>
    <row r="13" spans="2:3" ht="20.100000000000001" customHeight="1" thickBot="1" x14ac:dyDescent="0.25">
      <c r="B13" s="4" t="s">
        <v>25</v>
      </c>
      <c r="C13" s="19">
        <v>238</v>
      </c>
    </row>
    <row r="14" spans="2:3" ht="20.100000000000001" customHeight="1" thickBot="1" x14ac:dyDescent="0.25">
      <c r="B14" s="4" t="s">
        <v>26</v>
      </c>
      <c r="C14" s="19">
        <v>645</v>
      </c>
    </row>
    <row r="15" spans="2:3" ht="20.100000000000001" customHeight="1" thickBot="1" x14ac:dyDescent="0.25">
      <c r="B15" s="4" t="s">
        <v>27</v>
      </c>
      <c r="C15" s="19">
        <v>83</v>
      </c>
    </row>
    <row r="16" spans="2:3" ht="20.100000000000001" customHeight="1" thickBot="1" x14ac:dyDescent="0.25">
      <c r="B16" s="4" t="s">
        <v>28</v>
      </c>
      <c r="C16" s="19">
        <v>146</v>
      </c>
    </row>
    <row r="17" spans="2:3" ht="20.100000000000001" customHeight="1" thickBot="1" x14ac:dyDescent="0.25">
      <c r="B17" s="4" t="s">
        <v>29</v>
      </c>
      <c r="C17" s="19">
        <v>223</v>
      </c>
    </row>
    <row r="18" spans="2:3" ht="20.100000000000001" customHeight="1" thickBot="1" x14ac:dyDescent="0.25">
      <c r="B18" s="4" t="s">
        <v>30</v>
      </c>
      <c r="C18" s="19">
        <v>460</v>
      </c>
    </row>
    <row r="19" spans="2:3" ht="20.100000000000001" customHeight="1" thickBot="1" x14ac:dyDescent="0.25">
      <c r="B19" s="4" t="s">
        <v>31</v>
      </c>
      <c r="C19" s="19">
        <v>962</v>
      </c>
    </row>
    <row r="20" spans="2:3" ht="20.100000000000001" customHeight="1" thickBot="1" x14ac:dyDescent="0.25">
      <c r="B20" s="4" t="s">
        <v>32</v>
      </c>
      <c r="C20" s="19">
        <v>160</v>
      </c>
    </row>
    <row r="21" spans="2:3" ht="20.100000000000001" customHeight="1" thickBot="1" x14ac:dyDescent="0.25">
      <c r="B21" s="4" t="s">
        <v>33</v>
      </c>
      <c r="C21" s="19">
        <v>210</v>
      </c>
    </row>
    <row r="22" spans="2:3" ht="20.100000000000001" customHeight="1" thickBot="1" x14ac:dyDescent="0.25">
      <c r="B22" s="4" t="s">
        <v>34</v>
      </c>
      <c r="C22" s="19">
        <v>254</v>
      </c>
    </row>
    <row r="23" spans="2:3" ht="20.100000000000001" customHeight="1" thickBot="1" x14ac:dyDescent="0.25">
      <c r="B23" s="4" t="s">
        <v>35</v>
      </c>
      <c r="C23" s="19">
        <v>478</v>
      </c>
    </row>
    <row r="24" spans="2:3" ht="20.100000000000001" customHeight="1" thickBot="1" x14ac:dyDescent="0.25">
      <c r="B24" s="4" t="s">
        <v>36</v>
      </c>
      <c r="C24" s="19">
        <v>54</v>
      </c>
    </row>
    <row r="25" spans="2:3" ht="20.100000000000001" customHeight="1" thickBot="1" x14ac:dyDescent="0.25">
      <c r="B25" s="5" t="s">
        <v>37</v>
      </c>
      <c r="C25" s="19">
        <v>273</v>
      </c>
    </row>
    <row r="26" spans="2:3" ht="20.100000000000001" customHeight="1" thickBot="1" x14ac:dyDescent="0.25">
      <c r="B26" s="6" t="s">
        <v>38</v>
      </c>
      <c r="C26" s="20">
        <v>41</v>
      </c>
    </row>
    <row r="27" spans="2:3" ht="20.100000000000001" customHeight="1" thickBot="1" x14ac:dyDescent="0.25">
      <c r="B27" s="7" t="s">
        <v>39</v>
      </c>
      <c r="C27" s="9">
        <f>SUM(C10:C26)</f>
        <v>5748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0" t="s">
        <v>240</v>
      </c>
      <c r="D9" s="81"/>
      <c r="E9" s="81"/>
      <c r="F9" s="81"/>
      <c r="G9" s="81"/>
      <c r="H9" s="80" t="s">
        <v>241</v>
      </c>
      <c r="I9" s="81"/>
      <c r="J9" s="81"/>
      <c r="K9" s="81"/>
      <c r="L9" s="81"/>
      <c r="M9" s="80" t="s">
        <v>52</v>
      </c>
      <c r="N9" s="81"/>
      <c r="O9" s="81"/>
      <c r="P9" s="81"/>
      <c r="Q9" s="81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1607</v>
      </c>
      <c r="D11" s="18">
        <v>1164</v>
      </c>
      <c r="E11" s="18">
        <v>304</v>
      </c>
      <c r="F11" s="18">
        <v>118</v>
      </c>
      <c r="G11" s="18">
        <v>21</v>
      </c>
      <c r="H11" s="18">
        <v>6</v>
      </c>
      <c r="I11" s="18">
        <v>2</v>
      </c>
      <c r="J11" s="18">
        <v>4</v>
      </c>
      <c r="K11" s="18">
        <v>0</v>
      </c>
      <c r="L11" s="18">
        <v>0</v>
      </c>
      <c r="M11" s="18">
        <v>1613</v>
      </c>
      <c r="N11" s="18">
        <v>1166</v>
      </c>
      <c r="O11" s="18">
        <v>308</v>
      </c>
      <c r="P11" s="18">
        <v>118</v>
      </c>
      <c r="Q11" s="18">
        <v>21</v>
      </c>
    </row>
    <row r="12" spans="2:17" ht="20.100000000000001" customHeight="1" thickBot="1" x14ac:dyDescent="0.25">
      <c r="B12" s="4" t="s">
        <v>23</v>
      </c>
      <c r="C12" s="19">
        <v>235</v>
      </c>
      <c r="D12" s="19">
        <v>127</v>
      </c>
      <c r="E12" s="19">
        <v>98</v>
      </c>
      <c r="F12" s="19">
        <v>7</v>
      </c>
      <c r="G12" s="19">
        <v>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235</v>
      </c>
      <c r="N12" s="19">
        <v>127</v>
      </c>
      <c r="O12" s="19">
        <v>98</v>
      </c>
      <c r="P12" s="19">
        <v>7</v>
      </c>
      <c r="Q12" s="19">
        <v>3</v>
      </c>
    </row>
    <row r="13" spans="2:17" ht="20.100000000000001" customHeight="1" thickBot="1" x14ac:dyDescent="0.25">
      <c r="B13" s="4" t="s">
        <v>24</v>
      </c>
      <c r="C13" s="19">
        <v>128</v>
      </c>
      <c r="D13" s="19">
        <v>96</v>
      </c>
      <c r="E13" s="19">
        <v>24</v>
      </c>
      <c r="F13" s="19">
        <v>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128</v>
      </c>
      <c r="N13" s="19">
        <v>96</v>
      </c>
      <c r="O13" s="19">
        <v>24</v>
      </c>
      <c r="P13" s="19">
        <v>8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291</v>
      </c>
      <c r="D14" s="19">
        <v>141</v>
      </c>
      <c r="E14" s="19">
        <v>130</v>
      </c>
      <c r="F14" s="19">
        <v>13</v>
      </c>
      <c r="G14" s="19">
        <v>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291</v>
      </c>
      <c r="N14" s="19">
        <v>141</v>
      </c>
      <c r="O14" s="19">
        <v>130</v>
      </c>
      <c r="P14" s="19">
        <v>13</v>
      </c>
      <c r="Q14" s="19">
        <v>7</v>
      </c>
    </row>
    <row r="15" spans="2:17" ht="20.100000000000001" customHeight="1" thickBot="1" x14ac:dyDescent="0.25">
      <c r="B15" s="4" t="s">
        <v>26</v>
      </c>
      <c r="C15" s="19">
        <v>850</v>
      </c>
      <c r="D15" s="19">
        <v>591</v>
      </c>
      <c r="E15" s="19">
        <v>227</v>
      </c>
      <c r="F15" s="19">
        <v>29</v>
      </c>
      <c r="G15" s="19">
        <v>3</v>
      </c>
      <c r="H15" s="19">
        <v>16</v>
      </c>
      <c r="I15" s="19">
        <v>8</v>
      </c>
      <c r="J15" s="19">
        <v>8</v>
      </c>
      <c r="K15" s="19">
        <v>0</v>
      </c>
      <c r="L15" s="19">
        <v>0</v>
      </c>
      <c r="M15" s="19">
        <v>866</v>
      </c>
      <c r="N15" s="19">
        <v>599</v>
      </c>
      <c r="O15" s="19">
        <v>235</v>
      </c>
      <c r="P15" s="19">
        <v>29</v>
      </c>
      <c r="Q15" s="19">
        <v>3</v>
      </c>
    </row>
    <row r="16" spans="2:17" ht="20.100000000000001" customHeight="1" thickBot="1" x14ac:dyDescent="0.25">
      <c r="B16" s="4" t="s">
        <v>27</v>
      </c>
      <c r="C16" s="19">
        <v>96</v>
      </c>
      <c r="D16" s="19">
        <v>71</v>
      </c>
      <c r="E16" s="19">
        <v>21</v>
      </c>
      <c r="F16" s="19">
        <v>4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96</v>
      </c>
      <c r="N16" s="19">
        <v>71</v>
      </c>
      <c r="O16" s="19">
        <v>21</v>
      </c>
      <c r="P16" s="19">
        <v>4</v>
      </c>
      <c r="Q16" s="19">
        <v>0</v>
      </c>
    </row>
    <row r="17" spans="2:17" ht="20.100000000000001" customHeight="1" thickBot="1" x14ac:dyDescent="0.25">
      <c r="B17" s="4" t="s">
        <v>28</v>
      </c>
      <c r="C17" s="19">
        <v>192</v>
      </c>
      <c r="D17" s="19">
        <v>133</v>
      </c>
      <c r="E17" s="19">
        <v>36</v>
      </c>
      <c r="F17" s="19">
        <v>21</v>
      </c>
      <c r="G17" s="19">
        <v>2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193</v>
      </c>
      <c r="N17" s="19">
        <v>133</v>
      </c>
      <c r="O17" s="19">
        <v>37</v>
      </c>
      <c r="P17" s="19">
        <v>21</v>
      </c>
      <c r="Q17" s="19">
        <v>2</v>
      </c>
    </row>
    <row r="18" spans="2:17" ht="20.100000000000001" customHeight="1" thickBot="1" x14ac:dyDescent="0.25">
      <c r="B18" s="4" t="s">
        <v>29</v>
      </c>
      <c r="C18" s="19">
        <v>273</v>
      </c>
      <c r="D18" s="19">
        <v>182</v>
      </c>
      <c r="E18" s="19">
        <v>72</v>
      </c>
      <c r="F18" s="19">
        <v>15</v>
      </c>
      <c r="G18" s="19">
        <v>4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273</v>
      </c>
      <c r="N18" s="19">
        <v>182</v>
      </c>
      <c r="O18" s="19">
        <v>72</v>
      </c>
      <c r="P18" s="19">
        <v>15</v>
      </c>
      <c r="Q18" s="19">
        <v>4</v>
      </c>
    </row>
    <row r="19" spans="2:17" ht="20.100000000000001" customHeight="1" thickBot="1" x14ac:dyDescent="0.25">
      <c r="B19" s="4" t="s">
        <v>30</v>
      </c>
      <c r="C19" s="19">
        <v>596</v>
      </c>
      <c r="D19" s="19">
        <v>332</v>
      </c>
      <c r="E19" s="19">
        <v>201</v>
      </c>
      <c r="F19" s="19">
        <v>43</v>
      </c>
      <c r="G19" s="19">
        <v>20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596</v>
      </c>
      <c r="N19" s="19">
        <v>332</v>
      </c>
      <c r="O19" s="19">
        <v>201</v>
      </c>
      <c r="P19" s="19">
        <v>43</v>
      </c>
      <c r="Q19" s="19">
        <v>20</v>
      </c>
    </row>
    <row r="20" spans="2:17" ht="20.100000000000001" customHeight="1" thickBot="1" x14ac:dyDescent="0.25">
      <c r="B20" s="4" t="s">
        <v>31</v>
      </c>
      <c r="C20" s="19">
        <v>1227</v>
      </c>
      <c r="D20" s="19">
        <v>732</v>
      </c>
      <c r="E20" s="19">
        <v>401</v>
      </c>
      <c r="F20" s="19">
        <v>62</v>
      </c>
      <c r="G20" s="19">
        <v>32</v>
      </c>
      <c r="H20" s="19">
        <v>3</v>
      </c>
      <c r="I20" s="19">
        <v>2</v>
      </c>
      <c r="J20" s="19">
        <v>0</v>
      </c>
      <c r="K20" s="19">
        <v>1</v>
      </c>
      <c r="L20" s="19">
        <v>0</v>
      </c>
      <c r="M20" s="19">
        <v>1230</v>
      </c>
      <c r="N20" s="19">
        <v>734</v>
      </c>
      <c r="O20" s="19">
        <v>401</v>
      </c>
      <c r="P20" s="19">
        <v>63</v>
      </c>
      <c r="Q20" s="19">
        <v>32</v>
      </c>
    </row>
    <row r="21" spans="2:17" ht="20.100000000000001" customHeight="1" thickBot="1" x14ac:dyDescent="0.25">
      <c r="B21" s="4" t="s">
        <v>32</v>
      </c>
      <c r="C21" s="19">
        <v>187</v>
      </c>
      <c r="D21" s="19">
        <v>164</v>
      </c>
      <c r="E21" s="19">
        <v>15</v>
      </c>
      <c r="F21" s="19">
        <v>8</v>
      </c>
      <c r="G21" s="19">
        <v>0</v>
      </c>
      <c r="H21" s="19">
        <v>2</v>
      </c>
      <c r="I21" s="19">
        <v>2</v>
      </c>
      <c r="J21" s="19">
        <v>0</v>
      </c>
      <c r="K21" s="19">
        <v>0</v>
      </c>
      <c r="L21" s="19">
        <v>0</v>
      </c>
      <c r="M21" s="19">
        <v>189</v>
      </c>
      <c r="N21" s="19">
        <v>166</v>
      </c>
      <c r="O21" s="19">
        <v>15</v>
      </c>
      <c r="P21" s="19">
        <v>8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277</v>
      </c>
      <c r="D22" s="19">
        <v>201</v>
      </c>
      <c r="E22" s="19">
        <v>51</v>
      </c>
      <c r="F22" s="19">
        <v>17</v>
      </c>
      <c r="G22" s="19">
        <v>8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277</v>
      </c>
      <c r="N22" s="19">
        <v>201</v>
      </c>
      <c r="O22" s="19">
        <v>51</v>
      </c>
      <c r="P22" s="19">
        <v>17</v>
      </c>
      <c r="Q22" s="19">
        <v>8</v>
      </c>
    </row>
    <row r="23" spans="2:17" ht="20.100000000000001" customHeight="1" thickBot="1" x14ac:dyDescent="0.25">
      <c r="B23" s="4" t="s">
        <v>34</v>
      </c>
      <c r="C23" s="19">
        <v>375</v>
      </c>
      <c r="D23" s="19">
        <v>169</v>
      </c>
      <c r="E23" s="19">
        <v>144</v>
      </c>
      <c r="F23" s="19">
        <v>34</v>
      </c>
      <c r="G23" s="19">
        <v>28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375</v>
      </c>
      <c r="N23" s="19">
        <v>169</v>
      </c>
      <c r="O23" s="19">
        <v>144</v>
      </c>
      <c r="P23" s="19">
        <v>34</v>
      </c>
      <c r="Q23" s="19">
        <v>28</v>
      </c>
    </row>
    <row r="24" spans="2:17" ht="20.100000000000001" customHeight="1" thickBot="1" x14ac:dyDescent="0.25">
      <c r="B24" s="4" t="s">
        <v>35</v>
      </c>
      <c r="C24" s="19">
        <v>540</v>
      </c>
      <c r="D24" s="19">
        <v>346</v>
      </c>
      <c r="E24" s="19">
        <v>184</v>
      </c>
      <c r="F24" s="19">
        <v>7</v>
      </c>
      <c r="G24" s="19">
        <v>3</v>
      </c>
      <c r="H24" s="19">
        <v>7</v>
      </c>
      <c r="I24" s="19">
        <v>5</v>
      </c>
      <c r="J24" s="19">
        <v>2</v>
      </c>
      <c r="K24" s="19">
        <v>0</v>
      </c>
      <c r="L24" s="19">
        <v>0</v>
      </c>
      <c r="M24" s="19">
        <v>547</v>
      </c>
      <c r="N24" s="19">
        <v>351</v>
      </c>
      <c r="O24" s="19">
        <v>186</v>
      </c>
      <c r="P24" s="19">
        <v>7</v>
      </c>
      <c r="Q24" s="19">
        <v>3</v>
      </c>
    </row>
    <row r="25" spans="2:17" ht="20.100000000000001" customHeight="1" thickBot="1" x14ac:dyDescent="0.25">
      <c r="B25" s="4" t="s">
        <v>36</v>
      </c>
      <c r="C25" s="19">
        <v>74</v>
      </c>
      <c r="D25" s="19">
        <v>33</v>
      </c>
      <c r="E25" s="19">
        <v>36</v>
      </c>
      <c r="F25" s="19">
        <v>5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74</v>
      </c>
      <c r="N25" s="19">
        <v>33</v>
      </c>
      <c r="O25" s="19">
        <v>36</v>
      </c>
      <c r="P25" s="19">
        <v>5</v>
      </c>
      <c r="Q25" s="19">
        <v>0</v>
      </c>
    </row>
    <row r="26" spans="2:17" ht="20.100000000000001" customHeight="1" thickBot="1" x14ac:dyDescent="0.25">
      <c r="B26" s="5" t="s">
        <v>37</v>
      </c>
      <c r="C26" s="19">
        <v>308</v>
      </c>
      <c r="D26" s="19">
        <v>157</v>
      </c>
      <c r="E26" s="19">
        <v>146</v>
      </c>
      <c r="F26" s="19">
        <v>4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308</v>
      </c>
      <c r="N26" s="19">
        <v>157</v>
      </c>
      <c r="O26" s="19">
        <v>146</v>
      </c>
      <c r="P26" s="19">
        <v>4</v>
      </c>
      <c r="Q26" s="19">
        <v>1</v>
      </c>
    </row>
    <row r="27" spans="2:17" ht="20.100000000000001" customHeight="1" thickBot="1" x14ac:dyDescent="0.25">
      <c r="B27" s="6" t="s">
        <v>38</v>
      </c>
      <c r="C27" s="20">
        <v>42</v>
      </c>
      <c r="D27" s="20">
        <v>27</v>
      </c>
      <c r="E27" s="20">
        <v>14</v>
      </c>
      <c r="F27" s="20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42</v>
      </c>
      <c r="N27" s="20">
        <v>27</v>
      </c>
      <c r="O27" s="20">
        <v>14</v>
      </c>
      <c r="P27" s="20">
        <v>1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7298</v>
      </c>
      <c r="D28" s="9">
        <f t="shared" ref="D28:Q28" si="0">SUM(D11:D27)</f>
        <v>4666</v>
      </c>
      <c r="E28" s="9">
        <f t="shared" si="0"/>
        <v>2104</v>
      </c>
      <c r="F28" s="9">
        <f t="shared" si="0"/>
        <v>396</v>
      </c>
      <c r="G28" s="9">
        <f t="shared" si="0"/>
        <v>132</v>
      </c>
      <c r="H28" s="9">
        <f t="shared" si="0"/>
        <v>35</v>
      </c>
      <c r="I28" s="9">
        <f t="shared" si="0"/>
        <v>19</v>
      </c>
      <c r="J28" s="9">
        <f t="shared" si="0"/>
        <v>15</v>
      </c>
      <c r="K28" s="9">
        <f t="shared" si="0"/>
        <v>1</v>
      </c>
      <c r="L28" s="9">
        <f t="shared" si="0"/>
        <v>0</v>
      </c>
      <c r="M28" s="9">
        <f t="shared" si="0"/>
        <v>7333</v>
      </c>
      <c r="N28" s="9">
        <f t="shared" si="0"/>
        <v>4685</v>
      </c>
      <c r="O28" s="9">
        <f t="shared" si="0"/>
        <v>2119</v>
      </c>
      <c r="P28" s="9">
        <f t="shared" si="0"/>
        <v>397</v>
      </c>
      <c r="Q28" s="9">
        <f t="shared" si="0"/>
        <v>132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0.91382517048977063</v>
      </c>
      <c r="D10" s="29">
        <f>('Personas Enjuiciadas'!D11+'Personas Enjuiciadas'!I11)/('Personas Enjuiciadas'!N11+'Personas Enjuiciadas'!P11)</f>
        <v>0.90809968847352029</v>
      </c>
      <c r="E10" s="29">
        <f>('Personas Enjuiciadas'!E11+'Personas Enjuiciadas'!J11)/('Personas Enjuiciadas'!O11+'Personas Enjuiciadas'!Q11)</f>
        <v>0.93617021276595747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0.95744680851063835</v>
      </c>
      <c r="D11" s="27">
        <f>('Personas Enjuiciadas'!D12+'Personas Enjuiciadas'!I12)/('Personas Enjuiciadas'!N12+'Personas Enjuiciadas'!P12)</f>
        <v>0.94776119402985071</v>
      </c>
      <c r="E11" s="27">
        <f>('Personas Enjuiciadas'!E12+'Personas Enjuiciadas'!J12)/('Personas Enjuiciadas'!O12+'Personas Enjuiciadas'!Q12)</f>
        <v>0.97029702970297027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0.9375</v>
      </c>
      <c r="D12" s="27">
        <f>('Personas Enjuiciadas'!D13+'Personas Enjuiciadas'!I13)/('Personas Enjuiciadas'!N13+'Personas Enjuiciadas'!P13)</f>
        <v>0.92307692307692313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0.93127147766323026</v>
      </c>
      <c r="D13" s="27">
        <f>('Personas Enjuiciadas'!D14+'Personas Enjuiciadas'!I14)/('Personas Enjuiciadas'!N14+'Personas Enjuiciadas'!P14)</f>
        <v>0.91558441558441561</v>
      </c>
      <c r="E13" s="27">
        <f>('Personas Enjuiciadas'!E14+'Personas Enjuiciadas'!J14)/('Personas Enjuiciadas'!O14+'Personas Enjuiciadas'!Q14)</f>
        <v>0.94890510948905105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0.96304849884526555</v>
      </c>
      <c r="D14" s="27">
        <f>('Personas Enjuiciadas'!D15+'Personas Enjuiciadas'!I15)/('Personas Enjuiciadas'!N15+'Personas Enjuiciadas'!P15)</f>
        <v>0.95382165605095537</v>
      </c>
      <c r="E14" s="27">
        <f>('Personas Enjuiciadas'!E15+'Personas Enjuiciadas'!J15)/('Personas Enjuiciadas'!O15+'Personas Enjuiciadas'!Q15)</f>
        <v>0.98739495798319332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0.95833333333333337</v>
      </c>
      <c r="D15" s="27">
        <f>('Personas Enjuiciadas'!D16+'Personas Enjuiciadas'!I16)/('Personas Enjuiciadas'!N16+'Personas Enjuiciadas'!P16)</f>
        <v>0.94666666666666666</v>
      </c>
      <c r="E15" s="27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0.88082901554404147</v>
      </c>
      <c r="D16" s="27">
        <f>('Personas Enjuiciadas'!D17+'Personas Enjuiciadas'!I17)/('Personas Enjuiciadas'!N17+'Personas Enjuiciadas'!P17)</f>
        <v>0.86363636363636365</v>
      </c>
      <c r="E16" s="27">
        <f>('Personas Enjuiciadas'!E17+'Personas Enjuiciadas'!J17)/('Personas Enjuiciadas'!O17+'Personas Enjuiciadas'!Q17)</f>
        <v>0.94871794871794868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0.93040293040293043</v>
      </c>
      <c r="D17" s="27">
        <f>('Personas Enjuiciadas'!D18+'Personas Enjuiciadas'!I18)/('Personas Enjuiciadas'!N18+'Personas Enjuiciadas'!P18)</f>
        <v>0.92385786802030456</v>
      </c>
      <c r="E17" s="27">
        <f>('Personas Enjuiciadas'!E18+'Personas Enjuiciadas'!J18)/('Personas Enjuiciadas'!O18+'Personas Enjuiciadas'!Q18)</f>
        <v>0.94736842105263153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0.89429530201342278</v>
      </c>
      <c r="D18" s="27">
        <f>('Personas Enjuiciadas'!D19+'Personas Enjuiciadas'!I19)/('Personas Enjuiciadas'!N19+'Personas Enjuiciadas'!P19)</f>
        <v>0.88533333333333331</v>
      </c>
      <c r="E18" s="27">
        <f>('Personas Enjuiciadas'!E19+'Personas Enjuiciadas'!J19)/('Personas Enjuiciadas'!O19+'Personas Enjuiciadas'!Q19)</f>
        <v>0.9095022624434389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0.92276422764227639</v>
      </c>
      <c r="D19" s="27">
        <f>('Personas Enjuiciadas'!D20+'Personas Enjuiciadas'!I20)/('Personas Enjuiciadas'!N20+'Personas Enjuiciadas'!P20)</f>
        <v>0.9209535759096612</v>
      </c>
      <c r="E19" s="27">
        <f>('Personas Enjuiciadas'!E20+'Personas Enjuiciadas'!J20)/('Personas Enjuiciadas'!O20+'Personas Enjuiciadas'!Q20)</f>
        <v>0.92609699769053122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0.95767195767195767</v>
      </c>
      <c r="D20" s="27">
        <f>('Personas Enjuiciadas'!D21+'Personas Enjuiciadas'!I21)/('Personas Enjuiciadas'!N21+'Personas Enjuiciadas'!P21)</f>
        <v>0.95402298850574707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0.90974729241877261</v>
      </c>
      <c r="D21" s="27">
        <f>('Personas Enjuiciadas'!D22+'Personas Enjuiciadas'!I22)/('Personas Enjuiciadas'!N22+'Personas Enjuiciadas'!P22)</f>
        <v>0.92201834862385323</v>
      </c>
      <c r="E21" s="27">
        <f>('Personas Enjuiciadas'!E22+'Personas Enjuiciadas'!J22)/('Personas Enjuiciadas'!O22+'Personas Enjuiciadas'!Q22)</f>
        <v>0.86440677966101698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0.83466666666666667</v>
      </c>
      <c r="D22" s="27">
        <f>('Personas Enjuiciadas'!D23+'Personas Enjuiciadas'!I23)/('Personas Enjuiciadas'!N23+'Personas Enjuiciadas'!P23)</f>
        <v>0.83251231527093594</v>
      </c>
      <c r="E22" s="27">
        <f>('Personas Enjuiciadas'!E23+'Personas Enjuiciadas'!J23)/('Personas Enjuiciadas'!O23+'Personas Enjuiciadas'!Q23)</f>
        <v>0.83720930232558144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0.98171846435100552</v>
      </c>
      <c r="D23" s="27">
        <f>('Personas Enjuiciadas'!D24+'Personas Enjuiciadas'!I24)/('Personas Enjuiciadas'!N24+'Personas Enjuiciadas'!P24)</f>
        <v>0.98044692737430172</v>
      </c>
      <c r="E23" s="27">
        <f>('Personas Enjuiciadas'!E24+'Personas Enjuiciadas'!J24)/('Personas Enjuiciadas'!O24+'Personas Enjuiciadas'!Q24)</f>
        <v>0.98412698412698407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0.93243243243243246</v>
      </c>
      <c r="D24" s="27">
        <f>('Personas Enjuiciadas'!D25+'Personas Enjuiciadas'!I25)/('Personas Enjuiciadas'!N25+'Personas Enjuiciadas'!P25)</f>
        <v>0.86842105263157898</v>
      </c>
      <c r="E24" s="27">
        <f>('Personas Enjuiciadas'!E25+'Personas Enjuiciadas'!J25)/('Personas Enjuiciadas'!O25+'Personas Enjuiciadas'!Q25)</f>
        <v>1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0.98376623376623373</v>
      </c>
      <c r="D25" s="27">
        <f>('Personas Enjuiciadas'!D26+'Personas Enjuiciadas'!I26)/('Personas Enjuiciadas'!N26+'Personas Enjuiciadas'!P26)</f>
        <v>0.97515527950310554</v>
      </c>
      <c r="E25" s="27">
        <f>('Personas Enjuiciadas'!E26+'Personas Enjuiciadas'!J26)/('Personas Enjuiciadas'!O26+'Personas Enjuiciadas'!Q26)</f>
        <v>0.99319727891156462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0.97619047619047616</v>
      </c>
      <c r="D26" s="28">
        <f>('Personas Enjuiciadas'!D27+'Personas Enjuiciadas'!I27)/('Personas Enjuiciadas'!N27+'Personas Enjuiciadas'!P27)</f>
        <v>0.9642857142857143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0.92786035728896765</v>
      </c>
      <c r="D27" s="26">
        <f>('Personas Enjuiciadas'!D28+'Personas Enjuiciadas'!I28)/('Personas Enjuiciadas'!N28+'Personas Enjuiciadas'!P28)</f>
        <v>0.92188114915387642</v>
      </c>
      <c r="E27" s="26">
        <f>('Personas Enjuiciadas'!E28+'Personas Enjuiciadas'!J28)/('Personas Enjuiciadas'!O28+'Personas Enjuiciadas'!Q28)</f>
        <v>0.94135939582407824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80" t="s">
        <v>250</v>
      </c>
      <c r="D9" s="81"/>
      <c r="E9" s="81"/>
      <c r="F9" s="81"/>
      <c r="G9" s="56"/>
      <c r="H9" s="80" t="s">
        <v>262</v>
      </c>
      <c r="I9" s="81"/>
      <c r="J9" s="81"/>
      <c r="K9" s="81"/>
      <c r="L9" s="83"/>
    </row>
    <row r="10" spans="2:12" ht="59.25" customHeight="1" thickBot="1" x14ac:dyDescent="0.25">
      <c r="B10" s="36"/>
      <c r="C10" s="33" t="s">
        <v>171</v>
      </c>
      <c r="D10" s="33" t="s">
        <v>172</v>
      </c>
      <c r="E10" s="33" t="s">
        <v>259</v>
      </c>
      <c r="F10" s="33" t="s">
        <v>174</v>
      </c>
      <c r="G10" s="57" t="s">
        <v>256</v>
      </c>
      <c r="H10" s="21" t="s">
        <v>251</v>
      </c>
      <c r="I10" s="21" t="s">
        <v>254</v>
      </c>
      <c r="J10" s="21" t="s">
        <v>253</v>
      </c>
      <c r="K10" s="21" t="s">
        <v>252</v>
      </c>
      <c r="L10" s="33" t="s">
        <v>257</v>
      </c>
    </row>
    <row r="11" spans="2:12" ht="20.100000000000001" customHeight="1" thickBot="1" x14ac:dyDescent="0.25">
      <c r="B11" s="3" t="s">
        <v>22</v>
      </c>
      <c r="C11" s="18">
        <v>355</v>
      </c>
      <c r="D11" s="18">
        <v>266</v>
      </c>
      <c r="E11" s="18">
        <v>683</v>
      </c>
      <c r="F11" s="18">
        <v>895</v>
      </c>
      <c r="G11" s="18">
        <f>SUM(C11:F11)</f>
        <v>2199</v>
      </c>
      <c r="H11" s="18">
        <v>12</v>
      </c>
      <c r="I11" s="18">
        <v>1</v>
      </c>
      <c r="J11" s="18">
        <v>0</v>
      </c>
      <c r="K11" s="18">
        <v>0</v>
      </c>
      <c r="L11" s="18">
        <v>2212</v>
      </c>
    </row>
    <row r="12" spans="2:12" ht="20.100000000000001" customHeight="1" thickBot="1" x14ac:dyDescent="0.25">
      <c r="B12" s="4" t="s">
        <v>23</v>
      </c>
      <c r="C12" s="19">
        <v>37</v>
      </c>
      <c r="D12" s="19">
        <v>29</v>
      </c>
      <c r="E12" s="19">
        <v>67</v>
      </c>
      <c r="F12" s="19">
        <v>103</v>
      </c>
      <c r="G12" s="19">
        <f t="shared" ref="G12:G28" si="0">SUM(C12:F12)</f>
        <v>236</v>
      </c>
      <c r="H12" s="19">
        <v>0</v>
      </c>
      <c r="I12" s="19">
        <v>0</v>
      </c>
      <c r="J12" s="19">
        <v>2</v>
      </c>
      <c r="K12" s="19">
        <v>0</v>
      </c>
      <c r="L12" s="19">
        <v>238</v>
      </c>
    </row>
    <row r="13" spans="2:12" ht="20.100000000000001" customHeight="1" thickBot="1" x14ac:dyDescent="0.25">
      <c r="B13" s="4" t="s">
        <v>24</v>
      </c>
      <c r="C13" s="19">
        <v>42</v>
      </c>
      <c r="D13" s="19">
        <v>38</v>
      </c>
      <c r="E13" s="19">
        <v>51</v>
      </c>
      <c r="F13" s="19">
        <v>82</v>
      </c>
      <c r="G13" s="19">
        <f t="shared" si="0"/>
        <v>213</v>
      </c>
      <c r="H13" s="19">
        <v>2</v>
      </c>
      <c r="I13" s="19">
        <v>1</v>
      </c>
      <c r="J13" s="19">
        <v>0</v>
      </c>
      <c r="K13" s="19">
        <v>0</v>
      </c>
      <c r="L13" s="19">
        <v>216</v>
      </c>
    </row>
    <row r="14" spans="2:12" ht="20.100000000000001" customHeight="1" thickBot="1" x14ac:dyDescent="0.25">
      <c r="B14" s="4" t="s">
        <v>25</v>
      </c>
      <c r="C14" s="19">
        <v>74</v>
      </c>
      <c r="D14" s="19">
        <v>69</v>
      </c>
      <c r="E14" s="19">
        <v>96</v>
      </c>
      <c r="F14" s="19">
        <v>142</v>
      </c>
      <c r="G14" s="19">
        <f t="shared" si="0"/>
        <v>381</v>
      </c>
      <c r="H14" s="19">
        <v>0</v>
      </c>
      <c r="I14" s="19">
        <v>0</v>
      </c>
      <c r="J14" s="19">
        <v>0</v>
      </c>
      <c r="K14" s="19">
        <v>0</v>
      </c>
      <c r="L14" s="19">
        <v>381</v>
      </c>
    </row>
    <row r="15" spans="2:12" ht="20.100000000000001" customHeight="1" thickBot="1" x14ac:dyDescent="0.25">
      <c r="B15" s="4" t="s">
        <v>26</v>
      </c>
      <c r="C15" s="19">
        <v>68</v>
      </c>
      <c r="D15" s="19">
        <v>27</v>
      </c>
      <c r="E15" s="19">
        <v>131</v>
      </c>
      <c r="F15" s="19">
        <v>245</v>
      </c>
      <c r="G15" s="19">
        <f t="shared" si="0"/>
        <v>471</v>
      </c>
      <c r="H15" s="19">
        <v>0</v>
      </c>
      <c r="I15" s="19">
        <v>0</v>
      </c>
      <c r="J15" s="19">
        <v>0</v>
      </c>
      <c r="K15" s="19">
        <v>0</v>
      </c>
      <c r="L15" s="19">
        <v>471</v>
      </c>
    </row>
    <row r="16" spans="2:12" ht="20.100000000000001" customHeight="1" thickBot="1" x14ac:dyDescent="0.25">
      <c r="B16" s="4" t="s">
        <v>27</v>
      </c>
      <c r="C16" s="19">
        <v>21</v>
      </c>
      <c r="D16" s="19">
        <v>5</v>
      </c>
      <c r="E16" s="19">
        <v>43</v>
      </c>
      <c r="F16" s="19">
        <v>58</v>
      </c>
      <c r="G16" s="19">
        <f t="shared" si="0"/>
        <v>127</v>
      </c>
      <c r="H16" s="19">
        <v>0</v>
      </c>
      <c r="I16" s="19">
        <v>0</v>
      </c>
      <c r="J16" s="19">
        <v>0</v>
      </c>
      <c r="K16" s="19">
        <v>0</v>
      </c>
      <c r="L16" s="19">
        <v>127</v>
      </c>
    </row>
    <row r="17" spans="2:12" ht="20.100000000000001" customHeight="1" thickBot="1" x14ac:dyDescent="0.25">
      <c r="B17" s="4" t="s">
        <v>28</v>
      </c>
      <c r="C17" s="19">
        <v>63</v>
      </c>
      <c r="D17" s="19">
        <v>70</v>
      </c>
      <c r="E17" s="19">
        <v>136</v>
      </c>
      <c r="F17" s="19">
        <v>220</v>
      </c>
      <c r="G17" s="19">
        <f t="shared" si="0"/>
        <v>489</v>
      </c>
      <c r="H17" s="19">
        <v>2</v>
      </c>
      <c r="I17" s="19">
        <v>0</v>
      </c>
      <c r="J17" s="19">
        <v>0</v>
      </c>
      <c r="K17" s="19">
        <v>0</v>
      </c>
      <c r="L17" s="19">
        <v>491</v>
      </c>
    </row>
    <row r="18" spans="2:12" ht="20.100000000000001" customHeight="1" thickBot="1" x14ac:dyDescent="0.25">
      <c r="B18" s="4" t="s">
        <v>29</v>
      </c>
      <c r="C18" s="19">
        <v>88</v>
      </c>
      <c r="D18" s="19">
        <v>38</v>
      </c>
      <c r="E18" s="19">
        <v>168</v>
      </c>
      <c r="F18" s="19">
        <v>198</v>
      </c>
      <c r="G18" s="19">
        <f t="shared" si="0"/>
        <v>492</v>
      </c>
      <c r="H18" s="19">
        <v>0</v>
      </c>
      <c r="I18" s="19">
        <v>0</v>
      </c>
      <c r="J18" s="19">
        <v>0</v>
      </c>
      <c r="K18" s="19">
        <v>0</v>
      </c>
      <c r="L18" s="19">
        <v>492</v>
      </c>
    </row>
    <row r="19" spans="2:12" ht="20.100000000000001" customHeight="1" thickBot="1" x14ac:dyDescent="0.25">
      <c r="B19" s="4" t="s">
        <v>30</v>
      </c>
      <c r="C19" s="19">
        <v>253</v>
      </c>
      <c r="D19" s="19">
        <v>161</v>
      </c>
      <c r="E19" s="19">
        <v>462</v>
      </c>
      <c r="F19" s="19">
        <v>610</v>
      </c>
      <c r="G19" s="19">
        <f t="shared" si="0"/>
        <v>1486</v>
      </c>
      <c r="H19" s="19">
        <v>7</v>
      </c>
      <c r="I19" s="19">
        <v>0</v>
      </c>
      <c r="J19" s="19">
        <v>0</v>
      </c>
      <c r="K19" s="19">
        <v>0</v>
      </c>
      <c r="L19" s="19">
        <v>1493</v>
      </c>
    </row>
    <row r="20" spans="2:12" ht="20.100000000000001" customHeight="1" thickBot="1" x14ac:dyDescent="0.25">
      <c r="B20" s="4" t="s">
        <v>31</v>
      </c>
      <c r="C20" s="19">
        <v>200</v>
      </c>
      <c r="D20" s="19">
        <v>149</v>
      </c>
      <c r="E20" s="19">
        <v>479</v>
      </c>
      <c r="F20" s="19">
        <v>605</v>
      </c>
      <c r="G20" s="19">
        <f t="shared" si="0"/>
        <v>1433</v>
      </c>
      <c r="H20" s="19">
        <v>0</v>
      </c>
      <c r="I20" s="19">
        <v>0</v>
      </c>
      <c r="J20" s="19">
        <v>0</v>
      </c>
      <c r="K20" s="19">
        <v>1</v>
      </c>
      <c r="L20" s="19">
        <v>1434</v>
      </c>
    </row>
    <row r="21" spans="2:12" ht="20.100000000000001" customHeight="1" thickBot="1" x14ac:dyDescent="0.25">
      <c r="B21" s="4" t="s">
        <v>32</v>
      </c>
      <c r="C21" s="19">
        <v>40</v>
      </c>
      <c r="D21" s="19">
        <v>18</v>
      </c>
      <c r="E21" s="19">
        <v>59</v>
      </c>
      <c r="F21" s="19">
        <v>70</v>
      </c>
      <c r="G21" s="19">
        <f t="shared" si="0"/>
        <v>187</v>
      </c>
      <c r="H21" s="19">
        <v>0</v>
      </c>
      <c r="I21" s="19">
        <v>0</v>
      </c>
      <c r="J21" s="19">
        <v>0</v>
      </c>
      <c r="K21" s="19">
        <v>0</v>
      </c>
      <c r="L21" s="19">
        <v>187</v>
      </c>
    </row>
    <row r="22" spans="2:12" ht="20.100000000000001" customHeight="1" thickBot="1" x14ac:dyDescent="0.25">
      <c r="B22" s="4" t="s">
        <v>33</v>
      </c>
      <c r="C22" s="19">
        <v>89</v>
      </c>
      <c r="D22" s="19">
        <v>51</v>
      </c>
      <c r="E22" s="19">
        <v>156</v>
      </c>
      <c r="F22" s="19">
        <v>181</v>
      </c>
      <c r="G22" s="19">
        <f t="shared" si="0"/>
        <v>477</v>
      </c>
      <c r="H22" s="19">
        <v>8</v>
      </c>
      <c r="I22" s="19">
        <v>0</v>
      </c>
      <c r="J22" s="19">
        <v>7</v>
      </c>
      <c r="K22" s="19">
        <v>2</v>
      </c>
      <c r="L22" s="19">
        <v>494</v>
      </c>
    </row>
    <row r="23" spans="2:12" ht="20.100000000000001" customHeight="1" thickBot="1" x14ac:dyDescent="0.25">
      <c r="B23" s="4" t="s">
        <v>34</v>
      </c>
      <c r="C23" s="19">
        <v>200</v>
      </c>
      <c r="D23" s="19">
        <v>155</v>
      </c>
      <c r="E23" s="19">
        <v>542</v>
      </c>
      <c r="F23" s="19">
        <v>611</v>
      </c>
      <c r="G23" s="19">
        <f t="shared" si="0"/>
        <v>1508</v>
      </c>
      <c r="H23" s="19">
        <v>0</v>
      </c>
      <c r="I23" s="19">
        <v>0</v>
      </c>
      <c r="J23" s="19">
        <v>0</v>
      </c>
      <c r="K23" s="19">
        <v>0</v>
      </c>
      <c r="L23" s="19">
        <v>1508</v>
      </c>
    </row>
    <row r="24" spans="2:12" ht="20.100000000000001" customHeight="1" thickBot="1" x14ac:dyDescent="0.25">
      <c r="B24" s="4" t="s">
        <v>35</v>
      </c>
      <c r="C24" s="19">
        <v>64</v>
      </c>
      <c r="D24" s="19">
        <v>47</v>
      </c>
      <c r="E24" s="19">
        <v>158</v>
      </c>
      <c r="F24" s="19">
        <v>171</v>
      </c>
      <c r="G24" s="19">
        <f t="shared" si="0"/>
        <v>440</v>
      </c>
      <c r="H24" s="19">
        <v>2</v>
      </c>
      <c r="I24" s="19">
        <v>0</v>
      </c>
      <c r="J24" s="19">
        <v>0</v>
      </c>
      <c r="K24" s="19">
        <v>9</v>
      </c>
      <c r="L24" s="19">
        <v>451</v>
      </c>
    </row>
    <row r="25" spans="2:12" ht="20.100000000000001" customHeight="1" thickBot="1" x14ac:dyDescent="0.25">
      <c r="B25" s="4" t="s">
        <v>36</v>
      </c>
      <c r="C25" s="19">
        <v>24</v>
      </c>
      <c r="D25" s="19">
        <v>26</v>
      </c>
      <c r="E25" s="19">
        <v>28</v>
      </c>
      <c r="F25" s="19">
        <v>39</v>
      </c>
      <c r="G25" s="19">
        <f t="shared" si="0"/>
        <v>117</v>
      </c>
      <c r="H25" s="19">
        <v>0</v>
      </c>
      <c r="I25" s="19">
        <v>0</v>
      </c>
      <c r="J25" s="19">
        <v>0</v>
      </c>
      <c r="K25" s="19">
        <v>0</v>
      </c>
      <c r="L25" s="19">
        <v>117</v>
      </c>
    </row>
    <row r="26" spans="2:12" ht="20.100000000000001" customHeight="1" thickBot="1" x14ac:dyDescent="0.25">
      <c r="B26" s="5" t="s">
        <v>37</v>
      </c>
      <c r="C26" s="19">
        <v>25</v>
      </c>
      <c r="D26" s="19">
        <v>19</v>
      </c>
      <c r="E26" s="19">
        <v>47</v>
      </c>
      <c r="F26" s="19">
        <v>186</v>
      </c>
      <c r="G26" s="19">
        <f t="shared" si="0"/>
        <v>277</v>
      </c>
      <c r="H26" s="19">
        <v>0</v>
      </c>
      <c r="I26" s="19">
        <v>0</v>
      </c>
      <c r="J26" s="19">
        <v>0</v>
      </c>
      <c r="K26" s="19">
        <v>0</v>
      </c>
      <c r="L26" s="19">
        <v>277</v>
      </c>
    </row>
    <row r="27" spans="2:12" ht="20.100000000000001" customHeight="1" thickBot="1" x14ac:dyDescent="0.25">
      <c r="B27" s="6" t="s">
        <v>38</v>
      </c>
      <c r="C27" s="20">
        <v>23</v>
      </c>
      <c r="D27" s="20">
        <v>4</v>
      </c>
      <c r="E27" s="20">
        <v>20</v>
      </c>
      <c r="F27" s="20">
        <v>26</v>
      </c>
      <c r="G27" s="20">
        <f t="shared" si="0"/>
        <v>73</v>
      </c>
      <c r="H27" s="20">
        <v>0</v>
      </c>
      <c r="I27" s="20">
        <v>0</v>
      </c>
      <c r="J27" s="20">
        <v>0</v>
      </c>
      <c r="K27" s="20">
        <v>0</v>
      </c>
      <c r="L27" s="20">
        <v>73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1666</v>
      </c>
      <c r="D28" s="9">
        <f t="shared" si="1"/>
        <v>1172</v>
      </c>
      <c r="E28" s="9">
        <f t="shared" si="1"/>
        <v>3326</v>
      </c>
      <c r="F28" s="9">
        <f t="shared" si="1"/>
        <v>4442</v>
      </c>
      <c r="G28" s="9">
        <f t="shared" si="0"/>
        <v>10606</v>
      </c>
      <c r="H28" s="9">
        <f t="shared" si="1"/>
        <v>33</v>
      </c>
      <c r="I28" s="9">
        <f t="shared" si="1"/>
        <v>2</v>
      </c>
      <c r="J28" s="9">
        <f t="shared" si="1"/>
        <v>9</v>
      </c>
      <c r="K28" s="9">
        <f t="shared" si="1"/>
        <v>12</v>
      </c>
      <c r="L28" s="9">
        <f t="shared" si="1"/>
        <v>10662</v>
      </c>
    </row>
    <row r="29" spans="2:1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1" spans="2:12" ht="20.100000000000001" customHeight="1" x14ac:dyDescent="0.2">
      <c r="C31" s="80" t="s">
        <v>258</v>
      </c>
      <c r="D31" s="81"/>
      <c r="E31" s="81"/>
      <c r="F31" s="81"/>
      <c r="G31" s="81"/>
      <c r="H31" s="81"/>
      <c r="I31" s="81"/>
      <c r="J31" s="81"/>
    </row>
    <row r="32" spans="2:12" ht="71.25" x14ac:dyDescent="0.2">
      <c r="C32" s="33" t="s">
        <v>171</v>
      </c>
      <c r="D32" s="33" t="s">
        <v>172</v>
      </c>
      <c r="E32" s="33" t="s">
        <v>173</v>
      </c>
      <c r="F32" s="33" t="s">
        <v>174</v>
      </c>
      <c r="G32" s="21" t="s">
        <v>251</v>
      </c>
      <c r="H32" s="21" t="s">
        <v>254</v>
      </c>
      <c r="I32" s="21" t="s">
        <v>253</v>
      </c>
      <c r="J32" s="21" t="s">
        <v>252</v>
      </c>
    </row>
    <row r="33" spans="2:10" ht="20.100000000000001" customHeight="1" thickBot="1" x14ac:dyDescent="0.25">
      <c r="B33" s="3" t="s">
        <v>22</v>
      </c>
      <c r="C33" s="29">
        <f t="shared" ref="C33:F50" si="2">C11/$L11</f>
        <v>0.16048824593128391</v>
      </c>
      <c r="D33" s="29">
        <f t="shared" si="2"/>
        <v>0.12025316455696203</v>
      </c>
      <c r="E33" s="29">
        <f t="shared" si="2"/>
        <v>0.30877034358047017</v>
      </c>
      <c r="F33" s="29">
        <f t="shared" si="2"/>
        <v>0.40461121157323687</v>
      </c>
      <c r="G33" s="29">
        <f>IF(H11=0,"-",H11/$L11)</f>
        <v>5.4249547920433997E-3</v>
      </c>
      <c r="H33" s="29">
        <f t="shared" ref="H33:J33" si="3">IF(I11=0,"-",I11/$L11)</f>
        <v>4.5207956600361662E-4</v>
      </c>
      <c r="I33" s="29" t="str">
        <f t="shared" si="3"/>
        <v>-</v>
      </c>
      <c r="J33" s="29" t="str">
        <f t="shared" si="3"/>
        <v>-</v>
      </c>
    </row>
    <row r="34" spans="2:10" ht="20.100000000000001" customHeight="1" thickBot="1" x14ac:dyDescent="0.25">
      <c r="B34" s="4" t="s">
        <v>23</v>
      </c>
      <c r="C34" s="27">
        <f t="shared" si="2"/>
        <v>0.15546218487394958</v>
      </c>
      <c r="D34" s="27">
        <f t="shared" si="2"/>
        <v>0.12184873949579832</v>
      </c>
      <c r="E34" s="27">
        <f t="shared" si="2"/>
        <v>0.28151260504201681</v>
      </c>
      <c r="F34" s="27">
        <f t="shared" si="2"/>
        <v>0.4327731092436975</v>
      </c>
      <c r="G34" s="27" t="str">
        <f t="shared" ref="G34:J34" si="4">IF(H12=0,"-",H12/$L12)</f>
        <v>-</v>
      </c>
      <c r="H34" s="27" t="str">
        <f t="shared" si="4"/>
        <v>-</v>
      </c>
      <c r="I34" s="27">
        <f t="shared" si="4"/>
        <v>8.4033613445378148E-3</v>
      </c>
      <c r="J34" s="27" t="str">
        <f t="shared" si="4"/>
        <v>-</v>
      </c>
    </row>
    <row r="35" spans="2:10" ht="20.100000000000001" customHeight="1" thickBot="1" x14ac:dyDescent="0.25">
      <c r="B35" s="4" t="s">
        <v>24</v>
      </c>
      <c r="C35" s="27">
        <f t="shared" si="2"/>
        <v>0.19444444444444445</v>
      </c>
      <c r="D35" s="27">
        <f t="shared" si="2"/>
        <v>0.17592592592592593</v>
      </c>
      <c r="E35" s="27">
        <f t="shared" si="2"/>
        <v>0.2361111111111111</v>
      </c>
      <c r="F35" s="27">
        <f t="shared" si="2"/>
        <v>0.37962962962962965</v>
      </c>
      <c r="G35" s="27">
        <f t="shared" ref="G35:J35" si="5">IF(H13=0,"-",H13/$L13)</f>
        <v>9.2592592592592587E-3</v>
      </c>
      <c r="H35" s="27">
        <f t="shared" si="5"/>
        <v>4.6296296296296294E-3</v>
      </c>
      <c r="I35" s="27" t="str">
        <f t="shared" si="5"/>
        <v>-</v>
      </c>
      <c r="J35" s="27" t="str">
        <f t="shared" si="5"/>
        <v>-</v>
      </c>
    </row>
    <row r="36" spans="2:10" ht="20.100000000000001" customHeight="1" thickBot="1" x14ac:dyDescent="0.25">
      <c r="B36" s="4" t="s">
        <v>25</v>
      </c>
      <c r="C36" s="27">
        <f t="shared" si="2"/>
        <v>0.1942257217847769</v>
      </c>
      <c r="D36" s="27">
        <f t="shared" si="2"/>
        <v>0.18110236220472442</v>
      </c>
      <c r="E36" s="27">
        <f t="shared" si="2"/>
        <v>0.25196850393700787</v>
      </c>
      <c r="F36" s="27">
        <f t="shared" si="2"/>
        <v>0.37270341207349084</v>
      </c>
      <c r="G36" s="27" t="str">
        <f t="shared" ref="G36:J36" si="6">IF(H14=0,"-",H14/$L14)</f>
        <v>-</v>
      </c>
      <c r="H36" s="27" t="str">
        <f t="shared" si="6"/>
        <v>-</v>
      </c>
      <c r="I36" s="27" t="str">
        <f t="shared" si="6"/>
        <v>-</v>
      </c>
      <c r="J36" s="27" t="str">
        <f t="shared" si="6"/>
        <v>-</v>
      </c>
    </row>
    <row r="37" spans="2:10" ht="20.100000000000001" customHeight="1" thickBot="1" x14ac:dyDescent="0.25">
      <c r="B37" s="4" t="s">
        <v>26</v>
      </c>
      <c r="C37" s="27">
        <f t="shared" si="2"/>
        <v>0.14437367303609341</v>
      </c>
      <c r="D37" s="27">
        <f t="shared" si="2"/>
        <v>5.7324840764331211E-2</v>
      </c>
      <c r="E37" s="27">
        <f t="shared" si="2"/>
        <v>0.2781316348195329</v>
      </c>
      <c r="F37" s="27">
        <f t="shared" si="2"/>
        <v>0.52016985138004246</v>
      </c>
      <c r="G37" s="27" t="str">
        <f t="shared" ref="G37:J37" si="7">IF(H15=0,"-",H15/$L15)</f>
        <v>-</v>
      </c>
      <c r="H37" s="27" t="str">
        <f t="shared" si="7"/>
        <v>-</v>
      </c>
      <c r="I37" s="27" t="str">
        <f t="shared" si="7"/>
        <v>-</v>
      </c>
      <c r="J37" s="27" t="str">
        <f t="shared" si="7"/>
        <v>-</v>
      </c>
    </row>
    <row r="38" spans="2:10" ht="20.100000000000001" customHeight="1" thickBot="1" x14ac:dyDescent="0.25">
      <c r="B38" s="4" t="s">
        <v>27</v>
      </c>
      <c r="C38" s="27">
        <f t="shared" si="2"/>
        <v>0.16535433070866143</v>
      </c>
      <c r="D38" s="27">
        <f t="shared" si="2"/>
        <v>3.937007874015748E-2</v>
      </c>
      <c r="E38" s="27">
        <f t="shared" si="2"/>
        <v>0.33858267716535434</v>
      </c>
      <c r="F38" s="27">
        <f t="shared" si="2"/>
        <v>0.45669291338582679</v>
      </c>
      <c r="G38" s="27" t="str">
        <f t="shared" ref="G38:J38" si="8">IF(H16=0,"-",H16/$L16)</f>
        <v>-</v>
      </c>
      <c r="H38" s="27" t="str">
        <f t="shared" si="8"/>
        <v>-</v>
      </c>
      <c r="I38" s="27" t="str">
        <f t="shared" si="8"/>
        <v>-</v>
      </c>
      <c r="J38" s="27" t="str">
        <f t="shared" si="8"/>
        <v>-</v>
      </c>
    </row>
    <row r="39" spans="2:10" ht="20.100000000000001" customHeight="1" thickBot="1" x14ac:dyDescent="0.25">
      <c r="B39" s="4" t="s">
        <v>28</v>
      </c>
      <c r="C39" s="27">
        <f t="shared" si="2"/>
        <v>0.12830957230142567</v>
      </c>
      <c r="D39" s="27">
        <f t="shared" si="2"/>
        <v>0.1425661914460285</v>
      </c>
      <c r="E39" s="27">
        <f t="shared" si="2"/>
        <v>0.27698574338085541</v>
      </c>
      <c r="F39" s="27">
        <f t="shared" si="2"/>
        <v>0.44806517311608962</v>
      </c>
      <c r="G39" s="27">
        <f t="shared" ref="G39:J39" si="9">IF(H17=0,"-",H17/$L17)</f>
        <v>4.0733197556008143E-3</v>
      </c>
      <c r="H39" s="27" t="str">
        <f t="shared" si="9"/>
        <v>-</v>
      </c>
      <c r="I39" s="27" t="str">
        <f t="shared" si="9"/>
        <v>-</v>
      </c>
      <c r="J39" s="27" t="str">
        <f t="shared" si="9"/>
        <v>-</v>
      </c>
    </row>
    <row r="40" spans="2:10" ht="20.100000000000001" customHeight="1" thickBot="1" x14ac:dyDescent="0.25">
      <c r="B40" s="4" t="s">
        <v>29</v>
      </c>
      <c r="C40" s="27">
        <f t="shared" si="2"/>
        <v>0.17886178861788618</v>
      </c>
      <c r="D40" s="27">
        <f t="shared" si="2"/>
        <v>7.7235772357723581E-2</v>
      </c>
      <c r="E40" s="27">
        <f t="shared" si="2"/>
        <v>0.34146341463414637</v>
      </c>
      <c r="F40" s="27">
        <f t="shared" si="2"/>
        <v>0.40243902439024393</v>
      </c>
      <c r="G40" s="27" t="str">
        <f t="shared" ref="G40:J40" si="10">IF(H18=0,"-",H18/$L18)</f>
        <v>-</v>
      </c>
      <c r="H40" s="27" t="str">
        <f t="shared" si="10"/>
        <v>-</v>
      </c>
      <c r="I40" s="27" t="str">
        <f t="shared" si="10"/>
        <v>-</v>
      </c>
      <c r="J40" s="27" t="str">
        <f t="shared" si="10"/>
        <v>-</v>
      </c>
    </row>
    <row r="41" spans="2:10" ht="20.100000000000001" customHeight="1" thickBot="1" x14ac:dyDescent="0.25">
      <c r="B41" s="4" t="s">
        <v>30</v>
      </c>
      <c r="C41" s="27">
        <f t="shared" si="2"/>
        <v>0.16945746818486268</v>
      </c>
      <c r="D41" s="27">
        <f t="shared" si="2"/>
        <v>0.10783657066309445</v>
      </c>
      <c r="E41" s="27">
        <f t="shared" si="2"/>
        <v>0.30944407233757537</v>
      </c>
      <c r="F41" s="27">
        <f t="shared" si="2"/>
        <v>0.40857334226389819</v>
      </c>
      <c r="G41" s="27">
        <f t="shared" ref="G41:J41" si="11">IF(H19=0,"-",H19/$L19)</f>
        <v>4.6885465505693237E-3</v>
      </c>
      <c r="H41" s="27" t="str">
        <f t="shared" si="11"/>
        <v>-</v>
      </c>
      <c r="I41" s="27" t="str">
        <f t="shared" si="11"/>
        <v>-</v>
      </c>
      <c r="J41" s="27" t="str">
        <f t="shared" si="11"/>
        <v>-</v>
      </c>
    </row>
    <row r="42" spans="2:10" ht="20.100000000000001" customHeight="1" thickBot="1" x14ac:dyDescent="0.25">
      <c r="B42" s="4" t="s">
        <v>31</v>
      </c>
      <c r="C42" s="27">
        <f t="shared" si="2"/>
        <v>0.1394700139470014</v>
      </c>
      <c r="D42" s="27">
        <f t="shared" si="2"/>
        <v>0.10390516039051603</v>
      </c>
      <c r="E42" s="27">
        <f t="shared" si="2"/>
        <v>0.33403068340306835</v>
      </c>
      <c r="F42" s="27">
        <f t="shared" si="2"/>
        <v>0.42189679218967924</v>
      </c>
      <c r="G42" s="27" t="str">
        <f t="shared" ref="G42:J42" si="12">IF(H20=0,"-",H20/$L20)</f>
        <v>-</v>
      </c>
      <c r="H42" s="27" t="str">
        <f t="shared" si="12"/>
        <v>-</v>
      </c>
      <c r="I42" s="27" t="str">
        <f t="shared" si="12"/>
        <v>-</v>
      </c>
      <c r="J42" s="27">
        <f t="shared" si="12"/>
        <v>6.9735006973500695E-4</v>
      </c>
    </row>
    <row r="43" spans="2:10" ht="20.100000000000001" customHeight="1" thickBot="1" x14ac:dyDescent="0.25">
      <c r="B43" s="4" t="s">
        <v>32</v>
      </c>
      <c r="C43" s="27">
        <f t="shared" si="2"/>
        <v>0.21390374331550802</v>
      </c>
      <c r="D43" s="27">
        <f t="shared" si="2"/>
        <v>9.6256684491978606E-2</v>
      </c>
      <c r="E43" s="27">
        <f t="shared" si="2"/>
        <v>0.31550802139037432</v>
      </c>
      <c r="F43" s="27">
        <f t="shared" si="2"/>
        <v>0.37433155080213903</v>
      </c>
      <c r="G43" s="27" t="str">
        <f t="shared" ref="G43:J43" si="13">IF(H21=0,"-",H21/$L21)</f>
        <v>-</v>
      </c>
      <c r="H43" s="27" t="str">
        <f t="shared" si="13"/>
        <v>-</v>
      </c>
      <c r="I43" s="27" t="str">
        <f t="shared" si="13"/>
        <v>-</v>
      </c>
      <c r="J43" s="27" t="str">
        <f t="shared" si="13"/>
        <v>-</v>
      </c>
    </row>
    <row r="44" spans="2:10" ht="20.100000000000001" customHeight="1" thickBot="1" x14ac:dyDescent="0.25">
      <c r="B44" s="4" t="s">
        <v>33</v>
      </c>
      <c r="C44" s="27">
        <f t="shared" si="2"/>
        <v>0.18016194331983806</v>
      </c>
      <c r="D44" s="27">
        <f t="shared" si="2"/>
        <v>0.10323886639676114</v>
      </c>
      <c r="E44" s="27">
        <f t="shared" si="2"/>
        <v>0.31578947368421051</v>
      </c>
      <c r="F44" s="27">
        <f t="shared" si="2"/>
        <v>0.36639676113360325</v>
      </c>
      <c r="G44" s="27">
        <f t="shared" ref="G44:J44" si="14">IF(H22=0,"-",H22/$L22)</f>
        <v>1.6194331983805668E-2</v>
      </c>
      <c r="H44" s="27" t="str">
        <f t="shared" si="14"/>
        <v>-</v>
      </c>
      <c r="I44" s="27">
        <f t="shared" si="14"/>
        <v>1.417004048582996E-2</v>
      </c>
      <c r="J44" s="27">
        <f t="shared" si="14"/>
        <v>4.048582995951417E-3</v>
      </c>
    </row>
    <row r="45" spans="2:10" ht="20.100000000000001" customHeight="1" thickBot="1" x14ac:dyDescent="0.25">
      <c r="B45" s="4" t="s">
        <v>34</v>
      </c>
      <c r="C45" s="27">
        <f t="shared" si="2"/>
        <v>0.13262599469496023</v>
      </c>
      <c r="D45" s="27">
        <f t="shared" si="2"/>
        <v>0.10278514588859416</v>
      </c>
      <c r="E45" s="27">
        <f t="shared" si="2"/>
        <v>0.35941644562334218</v>
      </c>
      <c r="F45" s="27">
        <f t="shared" si="2"/>
        <v>0.40517241379310343</v>
      </c>
      <c r="G45" s="27" t="str">
        <f t="shared" ref="G45:J45" si="15">IF(H23=0,"-",H23/$L23)</f>
        <v>-</v>
      </c>
      <c r="H45" s="27" t="str">
        <f t="shared" si="15"/>
        <v>-</v>
      </c>
      <c r="I45" s="27" t="str">
        <f t="shared" si="15"/>
        <v>-</v>
      </c>
      <c r="J45" s="27" t="str">
        <f t="shared" si="15"/>
        <v>-</v>
      </c>
    </row>
    <row r="46" spans="2:10" ht="20.100000000000001" customHeight="1" thickBot="1" x14ac:dyDescent="0.25">
      <c r="B46" s="4" t="s">
        <v>35</v>
      </c>
      <c r="C46" s="27">
        <f t="shared" si="2"/>
        <v>0.14190687361419069</v>
      </c>
      <c r="D46" s="27">
        <f t="shared" si="2"/>
        <v>0.10421286031042129</v>
      </c>
      <c r="E46" s="27">
        <f t="shared" si="2"/>
        <v>0.35033259423503327</v>
      </c>
      <c r="F46" s="27">
        <f t="shared" si="2"/>
        <v>0.37915742793791574</v>
      </c>
      <c r="G46" s="27">
        <f t="shared" ref="G46:J46" si="16">IF(H24=0,"-",H24/$L24)</f>
        <v>4.434589800443459E-3</v>
      </c>
      <c r="H46" s="27" t="str">
        <f t="shared" si="16"/>
        <v>-</v>
      </c>
      <c r="I46" s="27" t="str">
        <f t="shared" si="16"/>
        <v>-</v>
      </c>
      <c r="J46" s="27">
        <f t="shared" si="16"/>
        <v>1.9955654101995565E-2</v>
      </c>
    </row>
    <row r="47" spans="2:10" ht="20.100000000000001" customHeight="1" thickBot="1" x14ac:dyDescent="0.25">
      <c r="B47" s="4" t="s">
        <v>36</v>
      </c>
      <c r="C47" s="27">
        <f t="shared" si="2"/>
        <v>0.20512820512820512</v>
      </c>
      <c r="D47" s="27">
        <f t="shared" si="2"/>
        <v>0.22222222222222221</v>
      </c>
      <c r="E47" s="27">
        <f t="shared" si="2"/>
        <v>0.23931623931623933</v>
      </c>
      <c r="F47" s="27">
        <f t="shared" si="2"/>
        <v>0.33333333333333331</v>
      </c>
      <c r="G47" s="27" t="str">
        <f t="shared" ref="G47:J47" si="17">IF(H25=0,"-",H25/$L25)</f>
        <v>-</v>
      </c>
      <c r="H47" s="27" t="str">
        <f t="shared" si="17"/>
        <v>-</v>
      </c>
      <c r="I47" s="27" t="str">
        <f t="shared" si="17"/>
        <v>-</v>
      </c>
      <c r="J47" s="27" t="str">
        <f t="shared" si="17"/>
        <v>-</v>
      </c>
    </row>
    <row r="48" spans="2:10" ht="20.100000000000001" customHeight="1" thickBot="1" x14ac:dyDescent="0.25">
      <c r="B48" s="5" t="s">
        <v>37</v>
      </c>
      <c r="C48" s="27">
        <f t="shared" si="2"/>
        <v>9.0252707581227443E-2</v>
      </c>
      <c r="D48" s="27">
        <f t="shared" si="2"/>
        <v>6.8592057761732855E-2</v>
      </c>
      <c r="E48" s="27">
        <f t="shared" si="2"/>
        <v>0.16967509025270758</v>
      </c>
      <c r="F48" s="27">
        <f t="shared" si="2"/>
        <v>0.67148014440433212</v>
      </c>
      <c r="G48" s="27" t="str">
        <f t="shared" ref="G48:J48" si="18">IF(H26=0,"-",H26/$L26)</f>
        <v>-</v>
      </c>
      <c r="H48" s="27" t="str">
        <f t="shared" si="18"/>
        <v>-</v>
      </c>
      <c r="I48" s="27" t="str">
        <f t="shared" si="18"/>
        <v>-</v>
      </c>
      <c r="J48" s="27" t="str">
        <f t="shared" si="18"/>
        <v>-</v>
      </c>
    </row>
    <row r="49" spans="2:10" ht="20.100000000000001" customHeight="1" thickBot="1" x14ac:dyDescent="0.25">
      <c r="B49" s="6" t="s">
        <v>38</v>
      </c>
      <c r="C49" s="28">
        <f t="shared" si="2"/>
        <v>0.31506849315068491</v>
      </c>
      <c r="D49" s="28">
        <f t="shared" si="2"/>
        <v>5.4794520547945202E-2</v>
      </c>
      <c r="E49" s="28">
        <f t="shared" si="2"/>
        <v>0.27397260273972601</v>
      </c>
      <c r="F49" s="28">
        <f t="shared" si="2"/>
        <v>0.35616438356164382</v>
      </c>
      <c r="G49" s="28" t="str">
        <f t="shared" ref="G49:J49" si="19">IF(H27=0,"-",H27/$L27)</f>
        <v>-</v>
      </c>
      <c r="H49" s="28" t="str">
        <f t="shared" si="19"/>
        <v>-</v>
      </c>
      <c r="I49" s="28" t="str">
        <f t="shared" si="19"/>
        <v>-</v>
      </c>
      <c r="J49" s="28" t="str">
        <f t="shared" si="19"/>
        <v>-</v>
      </c>
    </row>
    <row r="50" spans="2:10" ht="20.100000000000001" customHeight="1" thickBot="1" x14ac:dyDescent="0.25">
      <c r="B50" s="7" t="s">
        <v>39</v>
      </c>
      <c r="C50" s="26">
        <f t="shared" si="2"/>
        <v>0.15625586193959856</v>
      </c>
      <c r="D50" s="26">
        <f t="shared" si="2"/>
        <v>0.10992309135246671</v>
      </c>
      <c r="E50" s="26">
        <f t="shared" si="2"/>
        <v>0.311948977677734</v>
      </c>
      <c r="F50" s="26">
        <f t="shared" si="2"/>
        <v>0.41661977114987808</v>
      </c>
      <c r="G50" s="26">
        <f t="shared" ref="G50:J50" si="20">IF(H28=0,"-",H28/$L28)</f>
        <v>3.0951041080472708E-3</v>
      </c>
      <c r="H50" s="26">
        <f t="shared" si="20"/>
        <v>1.8758206715438003E-4</v>
      </c>
      <c r="I50" s="26">
        <f t="shared" si="20"/>
        <v>8.4411930219471017E-4</v>
      </c>
      <c r="J50" s="26">
        <f t="shared" si="20"/>
        <v>1.1254924029262803E-3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9" t="s">
        <v>40</v>
      </c>
      <c r="D9" s="59"/>
      <c r="E9" s="59"/>
      <c r="F9" s="59"/>
      <c r="G9" s="59"/>
      <c r="H9" s="60"/>
      <c r="I9" s="61" t="s">
        <v>41</v>
      </c>
      <c r="J9" s="59"/>
      <c r="K9" s="59"/>
      <c r="L9" s="59"/>
      <c r="M9" s="59"/>
      <c r="N9" s="60"/>
      <c r="O9" s="61" t="s">
        <v>42</v>
      </c>
      <c r="P9" s="59"/>
      <c r="Q9" s="59"/>
      <c r="R9" s="59"/>
      <c r="S9" s="59"/>
      <c r="T9" s="60"/>
      <c r="U9" s="61" t="s">
        <v>43</v>
      </c>
      <c r="V9" s="59"/>
      <c r="W9" s="59"/>
      <c r="X9" s="59"/>
      <c r="Y9" s="59"/>
      <c r="Z9" s="60"/>
      <c r="AA9" s="61" t="s">
        <v>44</v>
      </c>
      <c r="AB9" s="59"/>
      <c r="AC9" s="59"/>
      <c r="AD9" s="59"/>
      <c r="AE9" s="59"/>
      <c r="AF9" s="60"/>
      <c r="AG9" s="61" t="s">
        <v>45</v>
      </c>
      <c r="AH9" s="59"/>
      <c r="AI9" s="59"/>
      <c r="AJ9" s="59"/>
      <c r="AK9" s="59"/>
      <c r="AL9" s="60"/>
      <c r="AM9" s="61" t="s">
        <v>46</v>
      </c>
      <c r="AN9" s="59"/>
      <c r="AO9" s="59"/>
      <c r="AP9" s="59"/>
      <c r="AQ9" s="59"/>
      <c r="AR9" s="60"/>
      <c r="AS9" s="61" t="s">
        <v>47</v>
      </c>
      <c r="AT9" s="59"/>
      <c r="AU9" s="59"/>
      <c r="AV9" s="59"/>
      <c r="AW9" s="59"/>
      <c r="AX9" s="60"/>
    </row>
    <row r="10" spans="2:50" ht="63.75" customHeight="1" thickBot="1" x14ac:dyDescent="0.25">
      <c r="C10" s="64" t="s">
        <v>48</v>
      </c>
      <c r="D10" s="62" t="s">
        <v>248</v>
      </c>
      <c r="E10" s="63"/>
      <c r="F10" s="64" t="s">
        <v>49</v>
      </c>
      <c r="G10" s="64" t="s">
        <v>50</v>
      </c>
      <c r="H10" s="64" t="s">
        <v>51</v>
      </c>
      <c r="I10" s="64" t="s">
        <v>48</v>
      </c>
      <c r="J10" s="62" t="s">
        <v>248</v>
      </c>
      <c r="K10" s="63"/>
      <c r="L10" s="64" t="s">
        <v>49</v>
      </c>
      <c r="M10" s="64" t="s">
        <v>50</v>
      </c>
      <c r="N10" s="64" t="s">
        <v>51</v>
      </c>
      <c r="O10" s="64" t="s">
        <v>48</v>
      </c>
      <c r="P10" s="62" t="s">
        <v>248</v>
      </c>
      <c r="Q10" s="63"/>
      <c r="R10" s="64" t="s">
        <v>49</v>
      </c>
      <c r="S10" s="64" t="s">
        <v>50</v>
      </c>
      <c r="T10" s="64" t="s">
        <v>51</v>
      </c>
      <c r="U10" s="64" t="s">
        <v>48</v>
      </c>
      <c r="V10" s="62" t="s">
        <v>248</v>
      </c>
      <c r="W10" s="63"/>
      <c r="X10" s="64" t="s">
        <v>49</v>
      </c>
      <c r="Y10" s="64" t="s">
        <v>50</v>
      </c>
      <c r="Z10" s="64" t="s">
        <v>51</v>
      </c>
      <c r="AA10" s="64" t="s">
        <v>48</v>
      </c>
      <c r="AB10" s="62" t="s">
        <v>248</v>
      </c>
      <c r="AC10" s="63"/>
      <c r="AD10" s="64" t="s">
        <v>49</v>
      </c>
      <c r="AE10" s="64" t="s">
        <v>50</v>
      </c>
      <c r="AF10" s="64" t="s">
        <v>51</v>
      </c>
      <c r="AG10" s="64" t="s">
        <v>48</v>
      </c>
      <c r="AH10" s="62" t="s">
        <v>248</v>
      </c>
      <c r="AI10" s="63"/>
      <c r="AJ10" s="64" t="s">
        <v>49</v>
      </c>
      <c r="AK10" s="64" t="s">
        <v>50</v>
      </c>
      <c r="AL10" s="64" t="s">
        <v>51</v>
      </c>
      <c r="AM10" s="64" t="s">
        <v>48</v>
      </c>
      <c r="AN10" s="62" t="s">
        <v>248</v>
      </c>
      <c r="AO10" s="63"/>
      <c r="AP10" s="64" t="s">
        <v>49</v>
      </c>
      <c r="AQ10" s="64" t="s">
        <v>50</v>
      </c>
      <c r="AR10" s="64" t="s">
        <v>51</v>
      </c>
      <c r="AS10" s="64" t="s">
        <v>48</v>
      </c>
      <c r="AT10" s="62" t="s">
        <v>248</v>
      </c>
      <c r="AU10" s="63"/>
      <c r="AV10" s="64" t="s">
        <v>49</v>
      </c>
      <c r="AW10" s="64" t="s">
        <v>50</v>
      </c>
      <c r="AX10" s="64" t="s">
        <v>51</v>
      </c>
    </row>
    <row r="11" spans="2:50" ht="20.100000000000001" customHeight="1" thickBot="1" x14ac:dyDescent="0.25">
      <c r="C11" s="65"/>
      <c r="D11" s="55" t="s">
        <v>246</v>
      </c>
      <c r="E11" s="55" t="s">
        <v>247</v>
      </c>
      <c r="F11" s="65"/>
      <c r="G11" s="65"/>
      <c r="H11" s="65"/>
      <c r="I11" s="65"/>
      <c r="J11" s="55" t="s">
        <v>246</v>
      </c>
      <c r="K11" s="55" t="s">
        <v>247</v>
      </c>
      <c r="L11" s="65"/>
      <c r="M11" s="65"/>
      <c r="N11" s="65"/>
      <c r="O11" s="65"/>
      <c r="P11" s="55" t="s">
        <v>246</v>
      </c>
      <c r="Q11" s="55" t="s">
        <v>247</v>
      </c>
      <c r="R11" s="65"/>
      <c r="S11" s="65"/>
      <c r="T11" s="65"/>
      <c r="U11" s="65"/>
      <c r="V11" s="55" t="s">
        <v>246</v>
      </c>
      <c r="W11" s="55" t="s">
        <v>247</v>
      </c>
      <c r="X11" s="65"/>
      <c r="Y11" s="65"/>
      <c r="Z11" s="65"/>
      <c r="AA11" s="65"/>
      <c r="AB11" s="55" t="s">
        <v>246</v>
      </c>
      <c r="AC11" s="55" t="s">
        <v>247</v>
      </c>
      <c r="AD11" s="65"/>
      <c r="AE11" s="65"/>
      <c r="AF11" s="65"/>
      <c r="AG11" s="65"/>
      <c r="AH11" s="55" t="s">
        <v>246</v>
      </c>
      <c r="AI11" s="55" t="s">
        <v>247</v>
      </c>
      <c r="AJ11" s="65"/>
      <c r="AK11" s="65"/>
      <c r="AL11" s="65"/>
      <c r="AM11" s="65"/>
      <c r="AN11" s="55" t="s">
        <v>246</v>
      </c>
      <c r="AO11" s="55" t="s">
        <v>247</v>
      </c>
      <c r="AP11" s="65"/>
      <c r="AQ11" s="65"/>
      <c r="AR11" s="65"/>
      <c r="AS11" s="65"/>
      <c r="AT11" s="55" t="s">
        <v>246</v>
      </c>
      <c r="AU11" s="55" t="s">
        <v>247</v>
      </c>
      <c r="AV11" s="65"/>
      <c r="AW11" s="65"/>
      <c r="AX11" s="65"/>
    </row>
    <row r="12" spans="2:50" ht="20.100000000000001" customHeight="1" thickBot="1" x14ac:dyDescent="0.25">
      <c r="B12" s="3" t="s">
        <v>22</v>
      </c>
      <c r="C12" s="18">
        <v>11291</v>
      </c>
      <c r="D12" s="18">
        <v>1329</v>
      </c>
      <c r="E12" s="18">
        <v>1131</v>
      </c>
      <c r="F12" s="18">
        <v>68</v>
      </c>
      <c r="G12" s="18">
        <v>13274</v>
      </c>
      <c r="H12" s="18">
        <v>9667</v>
      </c>
      <c r="I12" s="18">
        <v>3518</v>
      </c>
      <c r="J12" s="18">
        <v>553</v>
      </c>
      <c r="K12" s="18">
        <v>17</v>
      </c>
      <c r="L12" s="18">
        <v>3</v>
      </c>
      <c r="M12" s="18">
        <v>4083</v>
      </c>
      <c r="N12" s="18">
        <v>65</v>
      </c>
      <c r="O12" s="18">
        <v>13</v>
      </c>
      <c r="P12" s="18">
        <v>0</v>
      </c>
      <c r="Q12" s="18">
        <v>0</v>
      </c>
      <c r="R12" s="18">
        <v>0</v>
      </c>
      <c r="S12" s="18">
        <v>11</v>
      </c>
      <c r="T12" s="18">
        <v>59</v>
      </c>
      <c r="U12" s="18">
        <v>5565</v>
      </c>
      <c r="V12" s="18">
        <v>773</v>
      </c>
      <c r="W12" s="18">
        <v>1114</v>
      </c>
      <c r="X12" s="18">
        <v>30</v>
      </c>
      <c r="Y12" s="18">
        <v>6989</v>
      </c>
      <c r="Z12" s="18">
        <v>6392</v>
      </c>
      <c r="AA12" s="18">
        <v>1718</v>
      </c>
      <c r="AB12" s="18">
        <v>0</v>
      </c>
      <c r="AC12" s="18">
        <v>0</v>
      </c>
      <c r="AD12" s="18">
        <v>35</v>
      </c>
      <c r="AE12" s="18">
        <v>1725</v>
      </c>
      <c r="AF12" s="18">
        <v>2792</v>
      </c>
      <c r="AG12" s="18">
        <v>471</v>
      </c>
      <c r="AH12" s="18">
        <v>3</v>
      </c>
      <c r="AI12" s="18">
        <v>0</v>
      </c>
      <c r="AJ12" s="18">
        <v>0</v>
      </c>
      <c r="AK12" s="18">
        <v>461</v>
      </c>
      <c r="AL12" s="18">
        <v>343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6</v>
      </c>
      <c r="AT12" s="18">
        <v>0</v>
      </c>
      <c r="AU12" s="18">
        <v>0</v>
      </c>
      <c r="AV12" s="18">
        <v>0</v>
      </c>
      <c r="AW12" s="18">
        <v>5</v>
      </c>
      <c r="AX12" s="18">
        <v>16</v>
      </c>
    </row>
    <row r="13" spans="2:50" ht="20.100000000000001" customHeight="1" thickBot="1" x14ac:dyDescent="0.25">
      <c r="B13" s="4" t="s">
        <v>23</v>
      </c>
      <c r="C13" s="19">
        <v>1397</v>
      </c>
      <c r="D13" s="19">
        <v>375</v>
      </c>
      <c r="E13" s="19">
        <v>210</v>
      </c>
      <c r="F13" s="19">
        <v>8</v>
      </c>
      <c r="G13" s="19">
        <v>1985</v>
      </c>
      <c r="H13" s="19">
        <v>857</v>
      </c>
      <c r="I13" s="19">
        <v>482</v>
      </c>
      <c r="J13" s="19">
        <v>89</v>
      </c>
      <c r="K13" s="19">
        <v>2</v>
      </c>
      <c r="L13" s="19">
        <v>0</v>
      </c>
      <c r="M13" s="19">
        <v>566</v>
      </c>
      <c r="N13" s="19">
        <v>19</v>
      </c>
      <c r="O13" s="19">
        <v>3</v>
      </c>
      <c r="P13" s="19">
        <v>0</v>
      </c>
      <c r="Q13" s="19">
        <v>0</v>
      </c>
      <c r="R13" s="19">
        <v>0</v>
      </c>
      <c r="S13" s="19">
        <v>4</v>
      </c>
      <c r="T13" s="19">
        <v>5</v>
      </c>
      <c r="U13" s="19">
        <v>655</v>
      </c>
      <c r="V13" s="19">
        <v>286</v>
      </c>
      <c r="W13" s="19">
        <v>208</v>
      </c>
      <c r="X13" s="19">
        <v>2</v>
      </c>
      <c r="Y13" s="19">
        <v>1105</v>
      </c>
      <c r="Z13" s="19">
        <v>573</v>
      </c>
      <c r="AA13" s="19">
        <v>205</v>
      </c>
      <c r="AB13" s="19">
        <v>0</v>
      </c>
      <c r="AC13" s="19">
        <v>0</v>
      </c>
      <c r="AD13" s="19">
        <v>5</v>
      </c>
      <c r="AE13" s="19">
        <v>258</v>
      </c>
      <c r="AF13" s="19">
        <v>229</v>
      </c>
      <c r="AG13" s="19">
        <v>51</v>
      </c>
      <c r="AH13" s="19">
        <v>0</v>
      </c>
      <c r="AI13" s="19">
        <v>0</v>
      </c>
      <c r="AJ13" s="19">
        <v>1</v>
      </c>
      <c r="AK13" s="19">
        <v>52</v>
      </c>
      <c r="AL13" s="19">
        <v>30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1</v>
      </c>
      <c r="AT13" s="19">
        <v>0</v>
      </c>
      <c r="AU13" s="19">
        <v>0</v>
      </c>
      <c r="AV13" s="19">
        <v>0</v>
      </c>
      <c r="AW13" s="19">
        <v>0</v>
      </c>
      <c r="AX13" s="19">
        <v>1</v>
      </c>
    </row>
    <row r="14" spans="2:50" ht="20.100000000000001" customHeight="1" thickBot="1" x14ac:dyDescent="0.25">
      <c r="B14" s="4" t="s">
        <v>24</v>
      </c>
      <c r="C14" s="19">
        <v>868</v>
      </c>
      <c r="D14" s="19">
        <v>72</v>
      </c>
      <c r="E14" s="19">
        <v>12</v>
      </c>
      <c r="F14" s="19">
        <v>3</v>
      </c>
      <c r="G14" s="19">
        <v>786</v>
      </c>
      <c r="H14" s="19">
        <v>874</v>
      </c>
      <c r="I14" s="19">
        <v>288</v>
      </c>
      <c r="J14" s="19">
        <v>24</v>
      </c>
      <c r="K14" s="19">
        <v>0</v>
      </c>
      <c r="L14" s="19">
        <v>0</v>
      </c>
      <c r="M14" s="19">
        <v>276</v>
      </c>
      <c r="N14" s="19">
        <v>43</v>
      </c>
      <c r="O14" s="19">
        <v>2</v>
      </c>
      <c r="P14" s="19">
        <v>0</v>
      </c>
      <c r="Q14" s="19">
        <v>0</v>
      </c>
      <c r="R14" s="19">
        <v>0</v>
      </c>
      <c r="S14" s="19">
        <v>0</v>
      </c>
      <c r="T14" s="19">
        <v>7</v>
      </c>
      <c r="U14" s="19">
        <v>412</v>
      </c>
      <c r="V14" s="19">
        <v>48</v>
      </c>
      <c r="W14" s="19">
        <v>12</v>
      </c>
      <c r="X14" s="19">
        <v>2</v>
      </c>
      <c r="Y14" s="19">
        <v>341</v>
      </c>
      <c r="Z14" s="19">
        <v>605</v>
      </c>
      <c r="AA14" s="19">
        <v>141</v>
      </c>
      <c r="AB14" s="19">
        <v>0</v>
      </c>
      <c r="AC14" s="19">
        <v>0</v>
      </c>
      <c r="AD14" s="19">
        <v>1</v>
      </c>
      <c r="AE14" s="19">
        <v>137</v>
      </c>
      <c r="AF14" s="19">
        <v>200</v>
      </c>
      <c r="AG14" s="19">
        <v>25</v>
      </c>
      <c r="AH14" s="19">
        <v>0</v>
      </c>
      <c r="AI14" s="19">
        <v>0</v>
      </c>
      <c r="AJ14" s="19">
        <v>0</v>
      </c>
      <c r="AK14" s="19">
        <v>32</v>
      </c>
      <c r="AL14" s="19">
        <v>17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2</v>
      </c>
    </row>
    <row r="15" spans="2:50" ht="20.100000000000001" customHeight="1" thickBot="1" x14ac:dyDescent="0.25">
      <c r="B15" s="4" t="s">
        <v>25</v>
      </c>
      <c r="C15" s="19">
        <v>1648</v>
      </c>
      <c r="D15" s="19">
        <v>805</v>
      </c>
      <c r="E15" s="19">
        <v>49</v>
      </c>
      <c r="F15" s="19">
        <v>2</v>
      </c>
      <c r="G15" s="19">
        <v>2440</v>
      </c>
      <c r="H15" s="19">
        <v>2090</v>
      </c>
      <c r="I15" s="19">
        <v>701</v>
      </c>
      <c r="J15" s="19">
        <v>119</v>
      </c>
      <c r="K15" s="19">
        <v>0</v>
      </c>
      <c r="L15" s="19">
        <v>0</v>
      </c>
      <c r="M15" s="19">
        <v>823</v>
      </c>
      <c r="N15" s="19">
        <v>18</v>
      </c>
      <c r="O15" s="19">
        <v>2</v>
      </c>
      <c r="P15" s="19">
        <v>0</v>
      </c>
      <c r="Q15" s="19">
        <v>0</v>
      </c>
      <c r="R15" s="19">
        <v>0</v>
      </c>
      <c r="S15" s="19">
        <v>2</v>
      </c>
      <c r="T15" s="19">
        <v>9</v>
      </c>
      <c r="U15" s="19">
        <v>643</v>
      </c>
      <c r="V15" s="19">
        <v>685</v>
      </c>
      <c r="W15" s="19">
        <v>49</v>
      </c>
      <c r="X15" s="19">
        <v>2</v>
      </c>
      <c r="Y15" s="19">
        <v>1289</v>
      </c>
      <c r="Z15" s="19">
        <v>1626</v>
      </c>
      <c r="AA15" s="19">
        <v>243</v>
      </c>
      <c r="AB15" s="19">
        <v>0</v>
      </c>
      <c r="AC15" s="19">
        <v>0</v>
      </c>
      <c r="AD15" s="19">
        <v>0</v>
      </c>
      <c r="AE15" s="19">
        <v>263</v>
      </c>
      <c r="AF15" s="19">
        <v>403</v>
      </c>
      <c r="AG15" s="19">
        <v>59</v>
      </c>
      <c r="AH15" s="19">
        <v>1</v>
      </c>
      <c r="AI15" s="19">
        <v>0</v>
      </c>
      <c r="AJ15" s="19">
        <v>0</v>
      </c>
      <c r="AK15" s="19">
        <v>63</v>
      </c>
      <c r="AL15" s="19">
        <v>34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</row>
    <row r="16" spans="2:50" ht="20.100000000000001" customHeight="1" thickBot="1" x14ac:dyDescent="0.25">
      <c r="B16" s="4" t="s">
        <v>26</v>
      </c>
      <c r="C16" s="19">
        <v>2632</v>
      </c>
      <c r="D16" s="19">
        <v>625</v>
      </c>
      <c r="E16" s="19">
        <v>183</v>
      </c>
      <c r="F16" s="19">
        <v>51</v>
      </c>
      <c r="G16" s="19">
        <v>3484</v>
      </c>
      <c r="H16" s="19">
        <v>1729</v>
      </c>
      <c r="I16" s="19">
        <v>1331</v>
      </c>
      <c r="J16" s="19">
        <v>291</v>
      </c>
      <c r="K16" s="19">
        <v>33</v>
      </c>
      <c r="L16" s="19">
        <v>3</v>
      </c>
      <c r="M16" s="19">
        <v>1662</v>
      </c>
      <c r="N16" s="19">
        <v>5</v>
      </c>
      <c r="O16" s="19">
        <v>4</v>
      </c>
      <c r="P16" s="19">
        <v>0</v>
      </c>
      <c r="Q16" s="19">
        <v>0</v>
      </c>
      <c r="R16" s="19">
        <v>0</v>
      </c>
      <c r="S16" s="19">
        <v>1</v>
      </c>
      <c r="T16" s="19">
        <v>11</v>
      </c>
      <c r="U16" s="19">
        <v>846</v>
      </c>
      <c r="V16" s="19">
        <v>306</v>
      </c>
      <c r="W16" s="19">
        <v>148</v>
      </c>
      <c r="X16" s="19">
        <v>34</v>
      </c>
      <c r="Y16" s="19">
        <v>1341</v>
      </c>
      <c r="Z16" s="19">
        <v>1140</v>
      </c>
      <c r="AA16" s="19">
        <v>222</v>
      </c>
      <c r="AB16" s="19">
        <v>0</v>
      </c>
      <c r="AC16" s="19">
        <v>0</v>
      </c>
      <c r="AD16" s="19">
        <v>12</v>
      </c>
      <c r="AE16" s="19">
        <v>247</v>
      </c>
      <c r="AF16" s="19">
        <v>441</v>
      </c>
      <c r="AG16" s="19">
        <v>227</v>
      </c>
      <c r="AH16" s="19">
        <v>28</v>
      </c>
      <c r="AI16" s="19">
        <v>2</v>
      </c>
      <c r="AJ16" s="19">
        <v>2</v>
      </c>
      <c r="AK16" s="19">
        <v>233</v>
      </c>
      <c r="AL16" s="19">
        <v>128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2</v>
      </c>
      <c r="AT16" s="19">
        <v>0</v>
      </c>
      <c r="AU16" s="19">
        <v>0</v>
      </c>
      <c r="AV16" s="19">
        <v>0</v>
      </c>
      <c r="AW16" s="19">
        <v>0</v>
      </c>
      <c r="AX16" s="19">
        <v>4</v>
      </c>
    </row>
    <row r="17" spans="2:50" ht="20.100000000000001" customHeight="1" thickBot="1" x14ac:dyDescent="0.25">
      <c r="B17" s="4" t="s">
        <v>27</v>
      </c>
      <c r="C17" s="19">
        <v>656</v>
      </c>
      <c r="D17" s="19">
        <v>75</v>
      </c>
      <c r="E17" s="19">
        <v>12</v>
      </c>
      <c r="F17" s="19">
        <v>5</v>
      </c>
      <c r="G17" s="19">
        <v>762</v>
      </c>
      <c r="H17" s="19">
        <v>534</v>
      </c>
      <c r="I17" s="19">
        <v>253</v>
      </c>
      <c r="J17" s="19">
        <v>60</v>
      </c>
      <c r="K17" s="19">
        <v>1</v>
      </c>
      <c r="L17" s="19">
        <v>2</v>
      </c>
      <c r="M17" s="19">
        <v>314</v>
      </c>
      <c r="N17" s="19">
        <v>6</v>
      </c>
      <c r="O17" s="19">
        <v>0</v>
      </c>
      <c r="P17" s="19">
        <v>0</v>
      </c>
      <c r="Q17" s="19">
        <v>0</v>
      </c>
      <c r="R17" s="19">
        <v>0</v>
      </c>
      <c r="S17" s="19">
        <v>2</v>
      </c>
      <c r="T17" s="19">
        <v>5</v>
      </c>
      <c r="U17" s="19">
        <v>283</v>
      </c>
      <c r="V17" s="19">
        <v>15</v>
      </c>
      <c r="W17" s="19">
        <v>11</v>
      </c>
      <c r="X17" s="19">
        <v>3</v>
      </c>
      <c r="Y17" s="19">
        <v>338</v>
      </c>
      <c r="Z17" s="19">
        <v>359</v>
      </c>
      <c r="AA17" s="19">
        <v>107</v>
      </c>
      <c r="AB17" s="19">
        <v>0</v>
      </c>
      <c r="AC17" s="19">
        <v>0</v>
      </c>
      <c r="AD17" s="19">
        <v>0</v>
      </c>
      <c r="AE17" s="19">
        <v>92</v>
      </c>
      <c r="AF17" s="19">
        <v>136</v>
      </c>
      <c r="AG17" s="19">
        <v>13</v>
      </c>
      <c r="AH17" s="19">
        <v>0</v>
      </c>
      <c r="AI17" s="19">
        <v>0</v>
      </c>
      <c r="AJ17" s="19">
        <v>0</v>
      </c>
      <c r="AK17" s="19">
        <v>16</v>
      </c>
      <c r="AL17" s="19">
        <v>28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</row>
    <row r="18" spans="2:50" ht="20.100000000000001" customHeight="1" thickBot="1" x14ac:dyDescent="0.25">
      <c r="B18" s="4" t="s">
        <v>28</v>
      </c>
      <c r="C18" s="19">
        <v>2026</v>
      </c>
      <c r="D18" s="19">
        <v>28</v>
      </c>
      <c r="E18" s="19">
        <v>15</v>
      </c>
      <c r="F18" s="19">
        <v>4</v>
      </c>
      <c r="G18" s="19">
        <v>1816</v>
      </c>
      <c r="H18" s="19">
        <v>2375</v>
      </c>
      <c r="I18" s="19">
        <v>562</v>
      </c>
      <c r="J18" s="19">
        <v>10</v>
      </c>
      <c r="K18" s="19">
        <v>0</v>
      </c>
      <c r="L18" s="19">
        <v>0</v>
      </c>
      <c r="M18" s="19">
        <v>557</v>
      </c>
      <c r="N18" s="19">
        <v>56</v>
      </c>
      <c r="O18" s="19">
        <v>1</v>
      </c>
      <c r="P18" s="19">
        <v>0</v>
      </c>
      <c r="Q18" s="19">
        <v>0</v>
      </c>
      <c r="R18" s="19">
        <v>0</v>
      </c>
      <c r="S18" s="19">
        <v>1</v>
      </c>
      <c r="T18" s="19">
        <v>14</v>
      </c>
      <c r="U18" s="19">
        <v>1057</v>
      </c>
      <c r="V18" s="19">
        <v>18</v>
      </c>
      <c r="W18" s="19">
        <v>15</v>
      </c>
      <c r="X18" s="19">
        <v>4</v>
      </c>
      <c r="Y18" s="19">
        <v>847</v>
      </c>
      <c r="Z18" s="19">
        <v>1677</v>
      </c>
      <c r="AA18" s="19">
        <v>355</v>
      </c>
      <c r="AB18" s="19">
        <v>0</v>
      </c>
      <c r="AC18" s="19">
        <v>0</v>
      </c>
      <c r="AD18" s="19">
        <v>0</v>
      </c>
      <c r="AE18" s="19">
        <v>361</v>
      </c>
      <c r="AF18" s="19">
        <v>588</v>
      </c>
      <c r="AG18" s="19">
        <v>51</v>
      </c>
      <c r="AH18" s="19">
        <v>0</v>
      </c>
      <c r="AI18" s="19">
        <v>0</v>
      </c>
      <c r="AJ18" s="19">
        <v>0</v>
      </c>
      <c r="AK18" s="19">
        <v>47</v>
      </c>
      <c r="AL18" s="19">
        <v>36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3</v>
      </c>
      <c r="AX18" s="19">
        <v>4</v>
      </c>
    </row>
    <row r="19" spans="2:50" ht="20.100000000000001" customHeight="1" thickBot="1" x14ac:dyDescent="0.25">
      <c r="B19" s="4" t="s">
        <v>29</v>
      </c>
      <c r="C19" s="19">
        <v>1863</v>
      </c>
      <c r="D19" s="19">
        <v>184</v>
      </c>
      <c r="E19" s="19">
        <v>115</v>
      </c>
      <c r="F19" s="19">
        <v>2</v>
      </c>
      <c r="G19" s="19">
        <v>1940</v>
      </c>
      <c r="H19" s="19">
        <v>3461</v>
      </c>
      <c r="I19" s="19">
        <v>788</v>
      </c>
      <c r="J19" s="19">
        <v>53</v>
      </c>
      <c r="K19" s="19">
        <v>9</v>
      </c>
      <c r="L19" s="19">
        <v>1</v>
      </c>
      <c r="M19" s="19">
        <v>838</v>
      </c>
      <c r="N19" s="19">
        <v>37</v>
      </c>
      <c r="O19" s="19">
        <v>1</v>
      </c>
      <c r="P19" s="19">
        <v>0</v>
      </c>
      <c r="Q19" s="19">
        <v>0</v>
      </c>
      <c r="R19" s="19">
        <v>0</v>
      </c>
      <c r="S19" s="19">
        <v>2</v>
      </c>
      <c r="T19" s="19">
        <v>10</v>
      </c>
      <c r="U19" s="19">
        <v>711</v>
      </c>
      <c r="V19" s="19">
        <v>125</v>
      </c>
      <c r="W19" s="19">
        <v>106</v>
      </c>
      <c r="X19" s="19">
        <v>0</v>
      </c>
      <c r="Y19" s="19">
        <v>743</v>
      </c>
      <c r="Z19" s="19">
        <v>2466</v>
      </c>
      <c r="AA19" s="19">
        <v>311</v>
      </c>
      <c r="AB19" s="19">
        <v>0</v>
      </c>
      <c r="AC19" s="19">
        <v>0</v>
      </c>
      <c r="AD19" s="19">
        <v>1</v>
      </c>
      <c r="AE19" s="19">
        <v>298</v>
      </c>
      <c r="AF19" s="19">
        <v>866</v>
      </c>
      <c r="AG19" s="19">
        <v>52</v>
      </c>
      <c r="AH19" s="19">
        <v>6</v>
      </c>
      <c r="AI19" s="19">
        <v>0</v>
      </c>
      <c r="AJ19" s="19">
        <v>0</v>
      </c>
      <c r="AK19" s="19">
        <v>59</v>
      </c>
      <c r="AL19" s="19">
        <v>76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6</v>
      </c>
    </row>
    <row r="20" spans="2:50" ht="20.100000000000001" customHeight="1" thickBot="1" x14ac:dyDescent="0.25">
      <c r="B20" s="4" t="s">
        <v>30</v>
      </c>
      <c r="C20" s="19">
        <v>7710</v>
      </c>
      <c r="D20" s="19">
        <v>562</v>
      </c>
      <c r="E20" s="19">
        <v>353</v>
      </c>
      <c r="F20" s="19">
        <v>66</v>
      </c>
      <c r="G20" s="19">
        <v>8317</v>
      </c>
      <c r="H20" s="19">
        <v>9357</v>
      </c>
      <c r="I20" s="19">
        <v>2751</v>
      </c>
      <c r="J20" s="19">
        <v>257</v>
      </c>
      <c r="K20" s="19">
        <v>11</v>
      </c>
      <c r="L20" s="19">
        <v>2</v>
      </c>
      <c r="M20" s="19">
        <v>2952</v>
      </c>
      <c r="N20" s="19">
        <v>89</v>
      </c>
      <c r="O20" s="19">
        <v>50</v>
      </c>
      <c r="P20" s="19">
        <v>0</v>
      </c>
      <c r="Q20" s="19">
        <v>0</v>
      </c>
      <c r="R20" s="19">
        <v>0</v>
      </c>
      <c r="S20" s="19">
        <v>55</v>
      </c>
      <c r="T20" s="19">
        <v>141</v>
      </c>
      <c r="U20" s="19">
        <v>3000</v>
      </c>
      <c r="V20" s="19">
        <v>297</v>
      </c>
      <c r="W20" s="19">
        <v>342</v>
      </c>
      <c r="X20" s="19">
        <v>30</v>
      </c>
      <c r="Y20" s="19">
        <v>3506</v>
      </c>
      <c r="Z20" s="19">
        <v>6238</v>
      </c>
      <c r="AA20" s="19">
        <v>1739</v>
      </c>
      <c r="AB20" s="19">
        <v>0</v>
      </c>
      <c r="AC20" s="19">
        <v>0</v>
      </c>
      <c r="AD20" s="19">
        <v>33</v>
      </c>
      <c r="AE20" s="19">
        <v>1635</v>
      </c>
      <c r="AF20" s="19">
        <v>2661</v>
      </c>
      <c r="AG20" s="19">
        <v>157</v>
      </c>
      <c r="AH20" s="19">
        <v>8</v>
      </c>
      <c r="AI20" s="19">
        <v>0</v>
      </c>
      <c r="AJ20" s="19">
        <v>1</v>
      </c>
      <c r="AK20" s="19">
        <v>161</v>
      </c>
      <c r="AL20" s="19">
        <v>168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13</v>
      </c>
      <c r="AT20" s="19">
        <v>0</v>
      </c>
      <c r="AU20" s="19">
        <v>0</v>
      </c>
      <c r="AV20" s="19">
        <v>0</v>
      </c>
      <c r="AW20" s="19">
        <v>8</v>
      </c>
      <c r="AX20" s="19">
        <v>60</v>
      </c>
    </row>
    <row r="21" spans="2:50" ht="20.100000000000001" customHeight="1" thickBot="1" x14ac:dyDescent="0.25">
      <c r="B21" s="4" t="s">
        <v>31</v>
      </c>
      <c r="C21" s="19">
        <v>8156</v>
      </c>
      <c r="D21" s="19">
        <v>513</v>
      </c>
      <c r="E21" s="19">
        <v>987</v>
      </c>
      <c r="F21" s="19">
        <v>32</v>
      </c>
      <c r="G21" s="19">
        <v>9631</v>
      </c>
      <c r="H21" s="19">
        <v>6665</v>
      </c>
      <c r="I21" s="19">
        <v>2184</v>
      </c>
      <c r="J21" s="19">
        <v>288</v>
      </c>
      <c r="K21" s="19">
        <v>10</v>
      </c>
      <c r="L21" s="19">
        <v>0</v>
      </c>
      <c r="M21" s="19">
        <v>2475</v>
      </c>
      <c r="N21" s="19">
        <v>50</v>
      </c>
      <c r="O21" s="19">
        <v>25</v>
      </c>
      <c r="P21" s="19">
        <v>0</v>
      </c>
      <c r="Q21" s="19">
        <v>0</v>
      </c>
      <c r="R21" s="19">
        <v>0</v>
      </c>
      <c r="S21" s="19">
        <v>16</v>
      </c>
      <c r="T21" s="19">
        <v>60</v>
      </c>
      <c r="U21" s="19">
        <v>4360</v>
      </c>
      <c r="V21" s="19">
        <v>218</v>
      </c>
      <c r="W21" s="19">
        <v>970</v>
      </c>
      <c r="X21" s="19">
        <v>32</v>
      </c>
      <c r="Y21" s="19">
        <v>5635</v>
      </c>
      <c r="Z21" s="19">
        <v>4229</v>
      </c>
      <c r="AA21" s="19">
        <v>1271</v>
      </c>
      <c r="AB21" s="19">
        <v>0</v>
      </c>
      <c r="AC21" s="19">
        <v>0</v>
      </c>
      <c r="AD21" s="19">
        <v>0</v>
      </c>
      <c r="AE21" s="19">
        <v>1180</v>
      </c>
      <c r="AF21" s="19">
        <v>2040</v>
      </c>
      <c r="AG21" s="19">
        <v>309</v>
      </c>
      <c r="AH21" s="19">
        <v>7</v>
      </c>
      <c r="AI21" s="19">
        <v>7</v>
      </c>
      <c r="AJ21" s="19">
        <v>0</v>
      </c>
      <c r="AK21" s="19">
        <v>317</v>
      </c>
      <c r="AL21" s="19">
        <v>259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7</v>
      </c>
      <c r="AT21" s="19">
        <v>0</v>
      </c>
      <c r="AU21" s="19">
        <v>0</v>
      </c>
      <c r="AV21" s="19">
        <v>0</v>
      </c>
      <c r="AW21" s="19">
        <v>8</v>
      </c>
      <c r="AX21" s="19">
        <v>27</v>
      </c>
    </row>
    <row r="22" spans="2:50" ht="20.100000000000001" customHeight="1" thickBot="1" x14ac:dyDescent="0.25">
      <c r="B22" s="4" t="s">
        <v>32</v>
      </c>
      <c r="C22" s="19">
        <v>1075</v>
      </c>
      <c r="D22" s="19">
        <v>194</v>
      </c>
      <c r="E22" s="19">
        <v>25</v>
      </c>
      <c r="F22" s="19">
        <v>0</v>
      </c>
      <c r="G22" s="19">
        <v>1321</v>
      </c>
      <c r="H22" s="19">
        <v>1231</v>
      </c>
      <c r="I22" s="19">
        <v>299</v>
      </c>
      <c r="J22" s="19">
        <v>86</v>
      </c>
      <c r="K22" s="19">
        <v>1</v>
      </c>
      <c r="L22" s="19">
        <v>0</v>
      </c>
      <c r="M22" s="19">
        <v>378</v>
      </c>
      <c r="N22" s="19">
        <v>19</v>
      </c>
      <c r="O22" s="19">
        <v>5</v>
      </c>
      <c r="P22" s="19">
        <v>0</v>
      </c>
      <c r="Q22" s="19">
        <v>0</v>
      </c>
      <c r="R22" s="19">
        <v>0</v>
      </c>
      <c r="S22" s="19">
        <v>1</v>
      </c>
      <c r="T22" s="19">
        <v>6</v>
      </c>
      <c r="U22" s="19">
        <v>568</v>
      </c>
      <c r="V22" s="19">
        <v>108</v>
      </c>
      <c r="W22" s="19">
        <v>24</v>
      </c>
      <c r="X22" s="19">
        <v>0</v>
      </c>
      <c r="Y22" s="19">
        <v>696</v>
      </c>
      <c r="Z22" s="19">
        <v>816</v>
      </c>
      <c r="AA22" s="19">
        <v>176</v>
      </c>
      <c r="AB22" s="19">
        <v>0</v>
      </c>
      <c r="AC22" s="19">
        <v>0</v>
      </c>
      <c r="AD22" s="19">
        <v>0</v>
      </c>
      <c r="AE22" s="19">
        <v>216</v>
      </c>
      <c r="AF22" s="19">
        <v>368</v>
      </c>
      <c r="AG22" s="19">
        <v>27</v>
      </c>
      <c r="AH22" s="19">
        <v>0</v>
      </c>
      <c r="AI22" s="19">
        <v>0</v>
      </c>
      <c r="AJ22" s="19">
        <v>0</v>
      </c>
      <c r="AK22" s="19">
        <v>30</v>
      </c>
      <c r="AL22" s="19">
        <v>22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33</v>
      </c>
      <c r="C23" s="19">
        <v>2030</v>
      </c>
      <c r="D23" s="19">
        <v>227</v>
      </c>
      <c r="E23" s="19">
        <v>29</v>
      </c>
      <c r="F23" s="19">
        <v>19</v>
      </c>
      <c r="G23" s="19">
        <v>2260</v>
      </c>
      <c r="H23" s="19">
        <v>3843</v>
      </c>
      <c r="I23" s="19">
        <v>636</v>
      </c>
      <c r="J23" s="19">
        <v>89</v>
      </c>
      <c r="K23" s="19">
        <v>2</v>
      </c>
      <c r="L23" s="19">
        <v>3</v>
      </c>
      <c r="M23" s="19">
        <v>727</v>
      </c>
      <c r="N23" s="19">
        <v>28</v>
      </c>
      <c r="O23" s="19">
        <v>5</v>
      </c>
      <c r="P23" s="19">
        <v>0</v>
      </c>
      <c r="Q23" s="19">
        <v>0</v>
      </c>
      <c r="R23" s="19">
        <v>0</v>
      </c>
      <c r="S23" s="19">
        <v>5</v>
      </c>
      <c r="T23" s="19">
        <v>19</v>
      </c>
      <c r="U23" s="19">
        <v>961</v>
      </c>
      <c r="V23" s="19">
        <v>138</v>
      </c>
      <c r="W23" s="19">
        <v>27</v>
      </c>
      <c r="X23" s="19">
        <v>14</v>
      </c>
      <c r="Y23" s="19">
        <v>1095</v>
      </c>
      <c r="Z23" s="19">
        <v>2848</v>
      </c>
      <c r="AA23" s="19">
        <v>342</v>
      </c>
      <c r="AB23" s="19">
        <v>0</v>
      </c>
      <c r="AC23" s="19">
        <v>0</v>
      </c>
      <c r="AD23" s="19">
        <v>2</v>
      </c>
      <c r="AE23" s="19">
        <v>344</v>
      </c>
      <c r="AF23" s="19">
        <v>865</v>
      </c>
      <c r="AG23" s="19">
        <v>85</v>
      </c>
      <c r="AH23" s="19">
        <v>0</v>
      </c>
      <c r="AI23" s="19">
        <v>0</v>
      </c>
      <c r="AJ23" s="19">
        <v>0</v>
      </c>
      <c r="AK23" s="19">
        <v>87</v>
      </c>
      <c r="AL23" s="19">
        <v>76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2</v>
      </c>
      <c r="AX23" s="19">
        <v>7</v>
      </c>
    </row>
    <row r="24" spans="2:50" ht="20.100000000000001" customHeight="1" thickBot="1" x14ac:dyDescent="0.25">
      <c r="B24" s="4" t="s">
        <v>34</v>
      </c>
      <c r="C24" s="19">
        <v>8397</v>
      </c>
      <c r="D24" s="19">
        <v>1011</v>
      </c>
      <c r="E24" s="19">
        <v>430</v>
      </c>
      <c r="F24" s="19">
        <v>138</v>
      </c>
      <c r="G24" s="19">
        <v>9827</v>
      </c>
      <c r="H24" s="19">
        <v>5746</v>
      </c>
      <c r="I24" s="19">
        <v>1955</v>
      </c>
      <c r="J24" s="19">
        <v>307</v>
      </c>
      <c r="K24" s="19">
        <v>25</v>
      </c>
      <c r="L24" s="19">
        <v>9</v>
      </c>
      <c r="M24" s="19">
        <v>2331</v>
      </c>
      <c r="N24" s="19">
        <v>22</v>
      </c>
      <c r="O24" s="19">
        <v>15</v>
      </c>
      <c r="P24" s="19">
        <v>1</v>
      </c>
      <c r="Q24" s="19">
        <v>0</v>
      </c>
      <c r="R24" s="19">
        <v>1</v>
      </c>
      <c r="S24" s="19">
        <v>15</v>
      </c>
      <c r="T24" s="19">
        <v>54</v>
      </c>
      <c r="U24" s="19">
        <v>4841</v>
      </c>
      <c r="V24" s="19">
        <v>689</v>
      </c>
      <c r="W24" s="19">
        <v>403</v>
      </c>
      <c r="X24" s="19">
        <v>102</v>
      </c>
      <c r="Y24" s="19">
        <v>5823</v>
      </c>
      <c r="Z24" s="19">
        <v>3872</v>
      </c>
      <c r="AA24" s="19">
        <v>1448</v>
      </c>
      <c r="AB24" s="19">
        <v>0</v>
      </c>
      <c r="AC24" s="19">
        <v>0</v>
      </c>
      <c r="AD24" s="19">
        <v>26</v>
      </c>
      <c r="AE24" s="19">
        <v>1489</v>
      </c>
      <c r="AF24" s="19">
        <v>1670</v>
      </c>
      <c r="AG24" s="19">
        <v>131</v>
      </c>
      <c r="AH24" s="19">
        <v>14</v>
      </c>
      <c r="AI24" s="19">
        <v>2</v>
      </c>
      <c r="AJ24" s="19">
        <v>0</v>
      </c>
      <c r="AK24" s="19">
        <v>166</v>
      </c>
      <c r="AL24" s="19">
        <v>113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7</v>
      </c>
      <c r="AT24" s="19">
        <v>0</v>
      </c>
      <c r="AU24" s="19">
        <v>0</v>
      </c>
      <c r="AV24" s="19">
        <v>0</v>
      </c>
      <c r="AW24" s="19">
        <v>3</v>
      </c>
      <c r="AX24" s="19">
        <v>15</v>
      </c>
    </row>
    <row r="25" spans="2:50" ht="20.100000000000001" customHeight="1" thickBot="1" x14ac:dyDescent="0.25">
      <c r="B25" s="4" t="s">
        <v>35</v>
      </c>
      <c r="C25" s="19">
        <v>2042</v>
      </c>
      <c r="D25" s="19">
        <v>288</v>
      </c>
      <c r="E25" s="19">
        <v>85</v>
      </c>
      <c r="F25" s="19">
        <v>11</v>
      </c>
      <c r="G25" s="19">
        <v>2314</v>
      </c>
      <c r="H25" s="19">
        <v>2235</v>
      </c>
      <c r="I25" s="19">
        <v>886</v>
      </c>
      <c r="J25" s="19">
        <v>191</v>
      </c>
      <c r="K25" s="19">
        <v>11</v>
      </c>
      <c r="L25" s="19">
        <v>2</v>
      </c>
      <c r="M25" s="19">
        <v>1090</v>
      </c>
      <c r="N25" s="19">
        <v>9</v>
      </c>
      <c r="O25" s="19">
        <v>5</v>
      </c>
      <c r="P25" s="19">
        <v>0</v>
      </c>
      <c r="Q25" s="19">
        <v>0</v>
      </c>
      <c r="R25" s="19">
        <v>0</v>
      </c>
      <c r="S25" s="19">
        <v>2</v>
      </c>
      <c r="T25" s="19">
        <v>12</v>
      </c>
      <c r="U25" s="19">
        <v>861</v>
      </c>
      <c r="V25" s="19">
        <v>97</v>
      </c>
      <c r="W25" s="19">
        <v>74</v>
      </c>
      <c r="X25" s="19">
        <v>9</v>
      </c>
      <c r="Y25" s="19">
        <v>920</v>
      </c>
      <c r="Z25" s="19">
        <v>1783</v>
      </c>
      <c r="AA25" s="19">
        <v>215</v>
      </c>
      <c r="AB25" s="19">
        <v>0</v>
      </c>
      <c r="AC25" s="19">
        <v>0</v>
      </c>
      <c r="AD25" s="19">
        <v>0</v>
      </c>
      <c r="AE25" s="19">
        <v>221</v>
      </c>
      <c r="AF25" s="19">
        <v>380</v>
      </c>
      <c r="AG25" s="19">
        <v>75</v>
      </c>
      <c r="AH25" s="19">
        <v>0</v>
      </c>
      <c r="AI25" s="19">
        <v>0</v>
      </c>
      <c r="AJ25" s="19">
        <v>0</v>
      </c>
      <c r="AK25" s="19">
        <v>81</v>
      </c>
      <c r="AL25" s="19">
        <v>49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2</v>
      </c>
    </row>
    <row r="26" spans="2:50" ht="20.100000000000001" customHeight="1" thickBot="1" x14ac:dyDescent="0.25">
      <c r="B26" s="4" t="s">
        <v>36</v>
      </c>
      <c r="C26" s="19">
        <v>720</v>
      </c>
      <c r="D26" s="19">
        <v>52</v>
      </c>
      <c r="E26" s="19">
        <v>1</v>
      </c>
      <c r="F26" s="19">
        <v>0</v>
      </c>
      <c r="G26" s="19">
        <v>742</v>
      </c>
      <c r="H26" s="19">
        <v>731</v>
      </c>
      <c r="I26" s="19">
        <v>134</v>
      </c>
      <c r="J26" s="19">
        <v>0</v>
      </c>
      <c r="K26" s="19">
        <v>0</v>
      </c>
      <c r="L26" s="19">
        <v>0</v>
      </c>
      <c r="M26" s="19">
        <v>131</v>
      </c>
      <c r="N26" s="19">
        <v>11</v>
      </c>
      <c r="O26" s="19">
        <v>2</v>
      </c>
      <c r="P26" s="19">
        <v>0</v>
      </c>
      <c r="Q26" s="19">
        <v>0</v>
      </c>
      <c r="R26" s="19">
        <v>0</v>
      </c>
      <c r="S26" s="19">
        <v>2</v>
      </c>
      <c r="T26" s="19">
        <v>9</v>
      </c>
      <c r="U26" s="19">
        <v>486</v>
      </c>
      <c r="V26" s="19">
        <v>52</v>
      </c>
      <c r="W26" s="19">
        <v>1</v>
      </c>
      <c r="X26" s="19">
        <v>0</v>
      </c>
      <c r="Y26" s="19">
        <v>509</v>
      </c>
      <c r="Z26" s="19">
        <v>546</v>
      </c>
      <c r="AA26" s="19">
        <v>64</v>
      </c>
      <c r="AB26" s="19">
        <v>0</v>
      </c>
      <c r="AC26" s="19">
        <v>0</v>
      </c>
      <c r="AD26" s="19">
        <v>0</v>
      </c>
      <c r="AE26" s="19">
        <v>70</v>
      </c>
      <c r="AF26" s="19">
        <v>134</v>
      </c>
      <c r="AG26" s="19">
        <v>34</v>
      </c>
      <c r="AH26" s="19">
        <v>0</v>
      </c>
      <c r="AI26" s="19">
        <v>0</v>
      </c>
      <c r="AJ26" s="19">
        <v>0</v>
      </c>
      <c r="AK26" s="19">
        <v>30</v>
      </c>
      <c r="AL26" s="19">
        <v>29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2</v>
      </c>
    </row>
    <row r="27" spans="2:50" ht="20.100000000000001" customHeight="1" thickBot="1" x14ac:dyDescent="0.25">
      <c r="B27" s="5" t="s">
        <v>37</v>
      </c>
      <c r="C27" s="19">
        <v>2107</v>
      </c>
      <c r="D27" s="19">
        <v>109</v>
      </c>
      <c r="E27" s="19">
        <v>2</v>
      </c>
      <c r="F27" s="19">
        <v>2</v>
      </c>
      <c r="G27" s="19">
        <v>2194</v>
      </c>
      <c r="H27" s="19">
        <v>2431</v>
      </c>
      <c r="I27" s="19">
        <v>598</v>
      </c>
      <c r="J27" s="19">
        <v>78</v>
      </c>
      <c r="K27" s="19">
        <v>0</v>
      </c>
      <c r="L27" s="19">
        <v>0</v>
      </c>
      <c r="M27" s="19">
        <v>677</v>
      </c>
      <c r="N27" s="19">
        <v>5</v>
      </c>
      <c r="O27" s="19">
        <v>5</v>
      </c>
      <c r="P27" s="19">
        <v>0</v>
      </c>
      <c r="Q27" s="19">
        <v>0</v>
      </c>
      <c r="R27" s="19">
        <v>0</v>
      </c>
      <c r="S27" s="19">
        <v>5</v>
      </c>
      <c r="T27" s="19">
        <v>19</v>
      </c>
      <c r="U27" s="19">
        <v>985</v>
      </c>
      <c r="V27" s="19">
        <v>31</v>
      </c>
      <c r="W27" s="19">
        <v>2</v>
      </c>
      <c r="X27" s="19">
        <v>2</v>
      </c>
      <c r="Y27" s="19">
        <v>1009</v>
      </c>
      <c r="Z27" s="19">
        <v>1752</v>
      </c>
      <c r="AA27" s="19">
        <v>462</v>
      </c>
      <c r="AB27" s="19">
        <v>0</v>
      </c>
      <c r="AC27" s="19">
        <v>0</v>
      </c>
      <c r="AD27" s="19">
        <v>0</v>
      </c>
      <c r="AE27" s="19">
        <v>448</v>
      </c>
      <c r="AF27" s="19">
        <v>627</v>
      </c>
      <c r="AG27" s="19">
        <v>56</v>
      </c>
      <c r="AH27" s="19">
        <v>0</v>
      </c>
      <c r="AI27" s="19">
        <v>0</v>
      </c>
      <c r="AJ27" s="19">
        <v>0</v>
      </c>
      <c r="AK27" s="19">
        <v>55</v>
      </c>
      <c r="AL27" s="19">
        <v>27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1</v>
      </c>
      <c r="AT27" s="19">
        <v>0</v>
      </c>
      <c r="AU27" s="19">
        <v>0</v>
      </c>
      <c r="AV27" s="19">
        <v>0</v>
      </c>
      <c r="AW27" s="19">
        <v>0</v>
      </c>
      <c r="AX27" s="19">
        <v>1</v>
      </c>
    </row>
    <row r="28" spans="2:50" ht="20.100000000000001" customHeight="1" thickBot="1" x14ac:dyDescent="0.25">
      <c r="B28" s="6" t="s">
        <v>38</v>
      </c>
      <c r="C28" s="20">
        <v>290</v>
      </c>
      <c r="D28" s="20">
        <v>37</v>
      </c>
      <c r="E28" s="20">
        <v>2</v>
      </c>
      <c r="F28" s="20">
        <v>0</v>
      </c>
      <c r="G28" s="20">
        <v>270</v>
      </c>
      <c r="H28" s="20">
        <v>540</v>
      </c>
      <c r="I28" s="20">
        <v>119</v>
      </c>
      <c r="J28" s="20">
        <v>37</v>
      </c>
      <c r="K28" s="20">
        <v>2</v>
      </c>
      <c r="L28" s="20">
        <v>0</v>
      </c>
      <c r="M28" s="20">
        <v>158</v>
      </c>
      <c r="N28" s="20">
        <v>0</v>
      </c>
      <c r="O28" s="20">
        <v>1</v>
      </c>
      <c r="P28" s="20">
        <v>0</v>
      </c>
      <c r="Q28" s="20">
        <v>0</v>
      </c>
      <c r="R28" s="20">
        <v>0</v>
      </c>
      <c r="S28" s="20">
        <v>1</v>
      </c>
      <c r="T28" s="20">
        <v>3</v>
      </c>
      <c r="U28" s="20">
        <v>140</v>
      </c>
      <c r="V28" s="20">
        <v>0</v>
      </c>
      <c r="W28" s="20">
        <v>0</v>
      </c>
      <c r="X28" s="20">
        <v>0</v>
      </c>
      <c r="Y28" s="20">
        <v>86</v>
      </c>
      <c r="Z28" s="20">
        <v>462</v>
      </c>
      <c r="AA28" s="20">
        <v>27</v>
      </c>
      <c r="AB28" s="20">
        <v>0</v>
      </c>
      <c r="AC28" s="20">
        <v>0</v>
      </c>
      <c r="AD28" s="20">
        <v>0</v>
      </c>
      <c r="AE28" s="20">
        <v>24</v>
      </c>
      <c r="AF28" s="20">
        <v>69</v>
      </c>
      <c r="AG28" s="20">
        <v>3</v>
      </c>
      <c r="AH28" s="20">
        <v>0</v>
      </c>
      <c r="AI28" s="20">
        <v>0</v>
      </c>
      <c r="AJ28" s="20">
        <v>0</v>
      </c>
      <c r="AK28" s="20">
        <v>1</v>
      </c>
      <c r="AL28" s="20">
        <v>5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1</v>
      </c>
    </row>
    <row r="29" spans="2:50" ht="20.100000000000001" customHeight="1" thickBot="1" x14ac:dyDescent="0.25">
      <c r="B29" s="7" t="s">
        <v>39</v>
      </c>
      <c r="C29" s="9">
        <f>SUM(C12:C28)</f>
        <v>54908</v>
      </c>
      <c r="D29" s="9">
        <f t="shared" ref="D29:AX29" si="0">SUM(D12:D28)</f>
        <v>6486</v>
      </c>
      <c r="E29" s="9">
        <f t="shared" si="0"/>
        <v>3641</v>
      </c>
      <c r="F29" s="9">
        <f t="shared" si="0"/>
        <v>411</v>
      </c>
      <c r="G29" s="9">
        <f t="shared" si="0"/>
        <v>63363</v>
      </c>
      <c r="H29" s="9">
        <f t="shared" si="0"/>
        <v>54366</v>
      </c>
      <c r="I29" s="9">
        <f t="shared" si="0"/>
        <v>17485</v>
      </c>
      <c r="J29" s="9">
        <f t="shared" si="0"/>
        <v>2532</v>
      </c>
      <c r="K29" s="9">
        <f t="shared" si="0"/>
        <v>124</v>
      </c>
      <c r="L29" s="9">
        <f t="shared" si="0"/>
        <v>25</v>
      </c>
      <c r="M29" s="9">
        <f t="shared" si="0"/>
        <v>20038</v>
      </c>
      <c r="N29" s="9">
        <f t="shared" si="0"/>
        <v>482</v>
      </c>
      <c r="O29" s="9">
        <f t="shared" si="0"/>
        <v>139</v>
      </c>
      <c r="P29" s="9">
        <f t="shared" si="0"/>
        <v>1</v>
      </c>
      <c r="Q29" s="9">
        <f t="shared" si="0"/>
        <v>0</v>
      </c>
      <c r="R29" s="9">
        <f t="shared" si="0"/>
        <v>1</v>
      </c>
      <c r="S29" s="9">
        <f t="shared" si="0"/>
        <v>125</v>
      </c>
      <c r="T29" s="9">
        <f t="shared" si="0"/>
        <v>443</v>
      </c>
      <c r="U29" s="9">
        <f t="shared" si="0"/>
        <v>26374</v>
      </c>
      <c r="V29" s="9">
        <f t="shared" si="0"/>
        <v>3886</v>
      </c>
      <c r="W29" s="9">
        <f t="shared" si="0"/>
        <v>3506</v>
      </c>
      <c r="X29" s="9">
        <f t="shared" si="0"/>
        <v>266</v>
      </c>
      <c r="Y29" s="9">
        <f t="shared" si="0"/>
        <v>32272</v>
      </c>
      <c r="Z29" s="9">
        <f t="shared" si="0"/>
        <v>37384</v>
      </c>
      <c r="AA29" s="9">
        <f t="shared" si="0"/>
        <v>9046</v>
      </c>
      <c r="AB29" s="9">
        <f t="shared" si="0"/>
        <v>0</v>
      </c>
      <c r="AC29" s="9">
        <f t="shared" si="0"/>
        <v>0</v>
      </c>
      <c r="AD29" s="9">
        <f t="shared" si="0"/>
        <v>115</v>
      </c>
      <c r="AE29" s="9">
        <f t="shared" si="0"/>
        <v>9008</v>
      </c>
      <c r="AF29" s="9">
        <f t="shared" si="0"/>
        <v>14469</v>
      </c>
      <c r="AG29" s="9">
        <f t="shared" si="0"/>
        <v>1826</v>
      </c>
      <c r="AH29" s="9">
        <f t="shared" si="0"/>
        <v>67</v>
      </c>
      <c r="AI29" s="9">
        <f t="shared" si="0"/>
        <v>11</v>
      </c>
      <c r="AJ29" s="9">
        <f t="shared" si="0"/>
        <v>4</v>
      </c>
      <c r="AK29" s="9">
        <f t="shared" si="0"/>
        <v>1891</v>
      </c>
      <c r="AL29" s="9">
        <f t="shared" si="0"/>
        <v>1440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38</v>
      </c>
      <c r="AT29" s="9">
        <f t="shared" si="0"/>
        <v>0</v>
      </c>
      <c r="AU29" s="9">
        <f t="shared" si="0"/>
        <v>0</v>
      </c>
      <c r="AV29" s="9">
        <f t="shared" si="0"/>
        <v>0</v>
      </c>
      <c r="AW29" s="9">
        <f t="shared" si="0"/>
        <v>29</v>
      </c>
      <c r="AX29" s="9">
        <f t="shared" si="0"/>
        <v>148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4" t="s">
        <v>175</v>
      </c>
      <c r="D9" s="84" t="s">
        <v>176</v>
      </c>
      <c r="E9" s="84" t="s">
        <v>177</v>
      </c>
      <c r="F9" s="84" t="s">
        <v>263</v>
      </c>
      <c r="G9" s="86" t="s">
        <v>178</v>
      </c>
      <c r="H9" s="84" t="s">
        <v>200</v>
      </c>
      <c r="I9" s="84" t="s">
        <v>179</v>
      </c>
      <c r="J9" s="84" t="s">
        <v>180</v>
      </c>
      <c r="K9" s="85"/>
      <c r="L9" s="85"/>
      <c r="M9" s="84" t="s">
        <v>181</v>
      </c>
      <c r="N9" s="84" t="s">
        <v>182</v>
      </c>
      <c r="O9" s="84" t="s">
        <v>183</v>
      </c>
      <c r="P9" s="85" t="s">
        <v>184</v>
      </c>
      <c r="Q9" s="85" t="s">
        <v>185</v>
      </c>
      <c r="R9" s="84" t="s">
        <v>186</v>
      </c>
      <c r="S9" s="84" t="s">
        <v>187</v>
      </c>
      <c r="T9" s="84" t="s">
        <v>188</v>
      </c>
      <c r="U9" s="84" t="s">
        <v>189</v>
      </c>
      <c r="V9" s="84" t="s">
        <v>190</v>
      </c>
      <c r="W9" s="84" t="s">
        <v>191</v>
      </c>
      <c r="X9" s="84" t="s">
        <v>192</v>
      </c>
      <c r="Y9" s="84" t="s">
        <v>193</v>
      </c>
      <c r="Z9" s="84" t="s">
        <v>194</v>
      </c>
    </row>
    <row r="10" spans="2:26" ht="73.5" customHeight="1" thickBot="1" x14ac:dyDescent="0.25">
      <c r="B10" s="10"/>
      <c r="C10" s="84"/>
      <c r="D10" s="84"/>
      <c r="E10" s="84"/>
      <c r="F10" s="84"/>
      <c r="G10" s="87"/>
      <c r="H10" s="84"/>
      <c r="I10" s="84"/>
      <c r="J10" s="38" t="s">
        <v>195</v>
      </c>
      <c r="K10" s="38" t="s">
        <v>196</v>
      </c>
      <c r="L10" s="38" t="s">
        <v>197</v>
      </c>
      <c r="M10" s="84"/>
      <c r="N10" s="84"/>
      <c r="O10" s="38" t="s">
        <v>52</v>
      </c>
      <c r="P10" s="38" t="s">
        <v>198</v>
      </c>
      <c r="Q10" s="38" t="s">
        <v>199</v>
      </c>
      <c r="R10" s="84"/>
      <c r="S10" s="84"/>
      <c r="T10" s="84"/>
      <c r="U10" s="84"/>
      <c r="V10" s="84"/>
      <c r="W10" s="84"/>
      <c r="X10" s="84"/>
      <c r="Y10" s="84"/>
      <c r="Z10" s="84"/>
    </row>
    <row r="11" spans="2:26" ht="20.100000000000001" customHeight="1" thickBot="1" x14ac:dyDescent="0.25">
      <c r="B11" s="3" t="s">
        <v>22</v>
      </c>
      <c r="C11" s="18">
        <v>9726</v>
      </c>
      <c r="D11" s="18">
        <v>7337</v>
      </c>
      <c r="E11" s="18">
        <v>2389</v>
      </c>
      <c r="F11" s="18">
        <v>33</v>
      </c>
      <c r="G11" s="18">
        <v>10233</v>
      </c>
      <c r="H11" s="18">
        <v>68</v>
      </c>
      <c r="I11" s="18">
        <v>20</v>
      </c>
      <c r="J11" s="18">
        <v>7313</v>
      </c>
      <c r="K11" s="18">
        <v>137</v>
      </c>
      <c r="L11" s="18">
        <v>1367</v>
      </c>
      <c r="M11" s="18">
        <v>854</v>
      </c>
      <c r="N11" s="18">
        <v>474</v>
      </c>
      <c r="O11" s="18">
        <v>479</v>
      </c>
      <c r="P11" s="18">
        <v>321</v>
      </c>
      <c r="Q11" s="18">
        <v>158</v>
      </c>
      <c r="R11" s="31">
        <v>8745139</v>
      </c>
      <c r="S11" s="31">
        <v>4440189</v>
      </c>
      <c r="T11" s="39">
        <f>+(G11/R11)*100</f>
        <v>0.11701357748573236</v>
      </c>
      <c r="U11" s="39">
        <f>+G11/S11*100</f>
        <v>0.23046316271672218</v>
      </c>
      <c r="V11" s="39">
        <f t="shared" ref="V11:V28" si="0">+C11/S11*100</f>
        <v>0.21904472985271572</v>
      </c>
      <c r="W11" s="41">
        <f t="shared" ref="W11:W28" si="1">+O11/G11</f>
        <v>4.6809342323854197E-2</v>
      </c>
      <c r="X11" s="41">
        <f t="shared" ref="X11:X28" si="2">O11/C11</f>
        <v>4.9249434505449309E-2</v>
      </c>
      <c r="Y11" s="41">
        <f>'Órdenes y Medidas'!C14/'Denuncias-Renuncias'!G11</f>
        <v>0.21489299325710937</v>
      </c>
      <c r="Z11" s="41">
        <f>'Órdenes y Medidas'!C14/'Denuncias-Renuncias'!C11</f>
        <v>0.22609500308451574</v>
      </c>
    </row>
    <row r="12" spans="2:26" ht="20.100000000000001" customHeight="1" thickBot="1" x14ac:dyDescent="0.25">
      <c r="B12" s="4" t="s">
        <v>23</v>
      </c>
      <c r="C12" s="19">
        <v>1221</v>
      </c>
      <c r="D12" s="19">
        <v>702</v>
      </c>
      <c r="E12" s="19">
        <v>519</v>
      </c>
      <c r="F12" s="19">
        <v>9</v>
      </c>
      <c r="G12" s="19">
        <v>1357</v>
      </c>
      <c r="H12" s="19">
        <v>2</v>
      </c>
      <c r="I12" s="19">
        <v>1</v>
      </c>
      <c r="J12" s="19">
        <v>846</v>
      </c>
      <c r="K12" s="19">
        <v>45</v>
      </c>
      <c r="L12" s="19">
        <v>301</v>
      </c>
      <c r="M12" s="19">
        <v>136</v>
      </c>
      <c r="N12" s="19">
        <v>26</v>
      </c>
      <c r="O12" s="19">
        <v>205</v>
      </c>
      <c r="P12" s="19">
        <v>111</v>
      </c>
      <c r="Q12" s="19">
        <v>94</v>
      </c>
      <c r="R12" s="19">
        <v>1349328</v>
      </c>
      <c r="S12" s="19">
        <v>683095</v>
      </c>
      <c r="T12" s="39">
        <f t="shared" ref="T12:T28" si="3">+(G12/R12)*100</f>
        <v>0.10056857932244792</v>
      </c>
      <c r="U12" s="39">
        <f t="shared" ref="U12:U28" si="4">+G12/S12*100</f>
        <v>0.19865465272033903</v>
      </c>
      <c r="V12" s="39">
        <f t="shared" si="0"/>
        <v>0.17874526969162413</v>
      </c>
      <c r="W12" s="42">
        <f t="shared" si="1"/>
        <v>0.15106853352984526</v>
      </c>
      <c r="X12" s="42">
        <f t="shared" si="2"/>
        <v>0.1678951678951679</v>
      </c>
      <c r="Y12" s="42">
        <f>'Órdenes y Medidas'!C15/'Denuncias-Renuncias'!G12</f>
        <v>0.17391304347826086</v>
      </c>
      <c r="Z12" s="42">
        <f>'Órdenes y Medidas'!C15/'Denuncias-Renuncias'!C12</f>
        <v>0.19328419328419327</v>
      </c>
    </row>
    <row r="13" spans="2:26" ht="20.100000000000001" customHeight="1" thickBot="1" x14ac:dyDescent="0.25">
      <c r="B13" s="4" t="s">
        <v>24</v>
      </c>
      <c r="C13" s="19">
        <v>742</v>
      </c>
      <c r="D13" s="19">
        <v>549</v>
      </c>
      <c r="E13" s="19">
        <v>193</v>
      </c>
      <c r="F13" s="19">
        <v>4</v>
      </c>
      <c r="G13" s="19">
        <v>742</v>
      </c>
      <c r="H13" s="19">
        <v>6</v>
      </c>
      <c r="I13" s="19">
        <v>0</v>
      </c>
      <c r="J13" s="19">
        <v>511</v>
      </c>
      <c r="K13" s="19">
        <v>4</v>
      </c>
      <c r="L13" s="19">
        <v>122</v>
      </c>
      <c r="M13" s="19">
        <v>72</v>
      </c>
      <c r="N13" s="19">
        <v>27</v>
      </c>
      <c r="O13" s="19">
        <v>57</v>
      </c>
      <c r="P13" s="19">
        <v>31</v>
      </c>
      <c r="Q13" s="19">
        <v>26</v>
      </c>
      <c r="R13" s="19">
        <v>1006605</v>
      </c>
      <c r="S13" s="19">
        <v>526590</v>
      </c>
      <c r="T13" s="39">
        <f t="shared" si="3"/>
        <v>7.3713124810625807E-2</v>
      </c>
      <c r="U13" s="39">
        <f t="shared" si="4"/>
        <v>0.14090658766782505</v>
      </c>
      <c r="V13" s="39">
        <f t="shared" si="0"/>
        <v>0.14090658766782505</v>
      </c>
      <c r="W13" s="42">
        <f t="shared" si="1"/>
        <v>7.681940700808626E-2</v>
      </c>
      <c r="X13" s="42">
        <f t="shared" si="2"/>
        <v>7.681940700808626E-2</v>
      </c>
      <c r="Y13" s="42">
        <f>'Órdenes y Medidas'!C16/'Denuncias-Renuncias'!G13</f>
        <v>0.28706199460916443</v>
      </c>
      <c r="Z13" s="42">
        <f>'Órdenes y Medidas'!C16/'Denuncias-Renuncias'!C13</f>
        <v>0.28706199460916443</v>
      </c>
    </row>
    <row r="14" spans="2:26" ht="20.100000000000001" customHeight="1" thickBot="1" x14ac:dyDescent="0.25">
      <c r="B14" s="4" t="s">
        <v>25</v>
      </c>
      <c r="C14" s="19">
        <v>1902</v>
      </c>
      <c r="D14" s="19">
        <v>1026</v>
      </c>
      <c r="E14" s="19">
        <v>876</v>
      </c>
      <c r="F14" s="19">
        <v>2</v>
      </c>
      <c r="G14" s="19">
        <v>2012</v>
      </c>
      <c r="H14" s="19">
        <v>37</v>
      </c>
      <c r="I14" s="19">
        <v>16</v>
      </c>
      <c r="J14" s="19">
        <v>1361</v>
      </c>
      <c r="K14" s="19">
        <v>68</v>
      </c>
      <c r="L14" s="19">
        <v>286</v>
      </c>
      <c r="M14" s="19">
        <v>242</v>
      </c>
      <c r="N14" s="19">
        <v>2</v>
      </c>
      <c r="O14" s="19">
        <v>415</v>
      </c>
      <c r="P14" s="19">
        <v>216</v>
      </c>
      <c r="Q14" s="19">
        <v>199</v>
      </c>
      <c r="R14" s="19">
        <v>1206726</v>
      </c>
      <c r="S14" s="19">
        <v>605771</v>
      </c>
      <c r="T14" s="39">
        <f t="shared" si="3"/>
        <v>0.16673213306086054</v>
      </c>
      <c r="U14" s="39">
        <f t="shared" si="4"/>
        <v>0.33213871248376037</v>
      </c>
      <c r="V14" s="39">
        <f t="shared" si="0"/>
        <v>0.31398003535989671</v>
      </c>
      <c r="W14" s="42">
        <f t="shared" si="1"/>
        <v>0.2062624254473161</v>
      </c>
      <c r="X14" s="42">
        <f t="shared" si="2"/>
        <v>0.21819137749737119</v>
      </c>
      <c r="Y14" s="42">
        <f>'Órdenes y Medidas'!C17/'Denuncias-Renuncias'!G14</f>
        <v>0.18936381709741551</v>
      </c>
      <c r="Z14" s="42">
        <f>'Órdenes y Medidas'!C17/'Denuncias-Renuncias'!C14</f>
        <v>0.20031545741324921</v>
      </c>
    </row>
    <row r="15" spans="2:26" ht="20.100000000000001" customHeight="1" thickBot="1" x14ac:dyDescent="0.25">
      <c r="B15" s="4" t="s">
        <v>26</v>
      </c>
      <c r="C15" s="19">
        <v>2818</v>
      </c>
      <c r="D15" s="19">
        <v>2054</v>
      </c>
      <c r="E15" s="19">
        <v>764</v>
      </c>
      <c r="F15" s="19">
        <v>3</v>
      </c>
      <c r="G15" s="19">
        <v>2818</v>
      </c>
      <c r="H15" s="19">
        <v>31</v>
      </c>
      <c r="I15" s="19">
        <v>0</v>
      </c>
      <c r="J15" s="19">
        <v>1697</v>
      </c>
      <c r="K15" s="19">
        <v>40</v>
      </c>
      <c r="L15" s="19">
        <v>509</v>
      </c>
      <c r="M15" s="19">
        <v>409</v>
      </c>
      <c r="N15" s="19">
        <v>132</v>
      </c>
      <c r="O15" s="19">
        <v>434</v>
      </c>
      <c r="P15" s="19">
        <v>287</v>
      </c>
      <c r="Q15" s="19">
        <v>147</v>
      </c>
      <c r="R15" s="19">
        <v>2212904</v>
      </c>
      <c r="S15" s="19">
        <v>1120430</v>
      </c>
      <c r="T15" s="39">
        <f t="shared" si="3"/>
        <v>0.12734397877178585</v>
      </c>
      <c r="U15" s="39">
        <f t="shared" si="4"/>
        <v>0.25151058075917282</v>
      </c>
      <c r="V15" s="39">
        <f t="shared" si="0"/>
        <v>0.25151058075917282</v>
      </c>
      <c r="W15" s="42">
        <f t="shared" si="1"/>
        <v>0.15400993612491129</v>
      </c>
      <c r="X15" s="42">
        <f t="shared" si="2"/>
        <v>0.15400993612491129</v>
      </c>
      <c r="Y15" s="42">
        <f>'Órdenes y Medidas'!C18/'Denuncias-Renuncias'!G15</f>
        <v>0.16713981547196594</v>
      </c>
      <c r="Z15" s="42">
        <f>'Órdenes y Medidas'!C18/'Denuncias-Renuncias'!C15</f>
        <v>0.16713981547196594</v>
      </c>
    </row>
    <row r="16" spans="2:26" ht="20.100000000000001" customHeight="1" thickBot="1" x14ac:dyDescent="0.25">
      <c r="B16" s="4" t="s">
        <v>27</v>
      </c>
      <c r="C16" s="19">
        <v>539</v>
      </c>
      <c r="D16" s="19">
        <v>409</v>
      </c>
      <c r="E16" s="19">
        <v>130</v>
      </c>
      <c r="F16" s="19">
        <v>0</v>
      </c>
      <c r="G16" s="19">
        <v>593</v>
      </c>
      <c r="H16" s="19">
        <v>6</v>
      </c>
      <c r="I16" s="19">
        <v>2</v>
      </c>
      <c r="J16" s="19">
        <v>350</v>
      </c>
      <c r="K16" s="19">
        <v>10</v>
      </c>
      <c r="L16" s="19">
        <v>109</v>
      </c>
      <c r="M16" s="19">
        <v>49</v>
      </c>
      <c r="N16" s="19">
        <v>67</v>
      </c>
      <c r="O16" s="19">
        <v>86</v>
      </c>
      <c r="P16" s="19">
        <v>61</v>
      </c>
      <c r="Q16" s="19">
        <v>25</v>
      </c>
      <c r="R16" s="19">
        <v>588529</v>
      </c>
      <c r="S16" s="19">
        <v>303355</v>
      </c>
      <c r="T16" s="39">
        <f t="shared" si="3"/>
        <v>0.10075969068644025</v>
      </c>
      <c r="U16" s="39">
        <f t="shared" si="4"/>
        <v>0.19548054259860559</v>
      </c>
      <c r="V16" s="39">
        <f t="shared" si="0"/>
        <v>0.17767961629114404</v>
      </c>
      <c r="W16" s="42">
        <f t="shared" si="1"/>
        <v>0.14502529510961215</v>
      </c>
      <c r="X16" s="42">
        <f t="shared" si="2"/>
        <v>0.15955473098330242</v>
      </c>
      <c r="Y16" s="42">
        <f>'Órdenes y Medidas'!C19/'Denuncias-Renuncias'!G16</f>
        <v>0.21416526138279932</v>
      </c>
      <c r="Z16" s="42">
        <f>'Órdenes y Medidas'!C19/'Denuncias-Renuncias'!C16</f>
        <v>0.23562152133580705</v>
      </c>
    </row>
    <row r="17" spans="2:28" ht="20.100000000000001" customHeight="1" thickBot="1" x14ac:dyDescent="0.25">
      <c r="B17" s="4" t="s">
        <v>28</v>
      </c>
      <c r="C17" s="19">
        <v>1584</v>
      </c>
      <c r="D17" s="19">
        <v>1091</v>
      </c>
      <c r="E17" s="19">
        <v>493</v>
      </c>
      <c r="F17" s="19">
        <v>4</v>
      </c>
      <c r="G17" s="19">
        <v>1584</v>
      </c>
      <c r="H17" s="19">
        <v>3</v>
      </c>
      <c r="I17" s="19">
        <v>2</v>
      </c>
      <c r="J17" s="19">
        <v>1289</v>
      </c>
      <c r="K17" s="19">
        <v>27</v>
      </c>
      <c r="L17" s="19">
        <v>219</v>
      </c>
      <c r="M17" s="19">
        <v>39</v>
      </c>
      <c r="N17" s="19">
        <v>5</v>
      </c>
      <c r="O17" s="19">
        <v>279</v>
      </c>
      <c r="P17" s="19">
        <v>127</v>
      </c>
      <c r="Q17" s="19">
        <v>152</v>
      </c>
      <c r="R17" s="19">
        <v>2382561</v>
      </c>
      <c r="S17" s="19">
        <v>1211439</v>
      </c>
      <c r="T17" s="39">
        <f t="shared" si="3"/>
        <v>6.6483082699666449E-2</v>
      </c>
      <c r="U17" s="39">
        <f t="shared" si="4"/>
        <v>0.13075359139007411</v>
      </c>
      <c r="V17" s="39">
        <f t="shared" si="0"/>
        <v>0.13075359139007411</v>
      </c>
      <c r="W17" s="42">
        <f t="shared" si="1"/>
        <v>0.17613636363636365</v>
      </c>
      <c r="X17" s="42">
        <f t="shared" si="2"/>
        <v>0.17613636363636365</v>
      </c>
      <c r="Y17" s="42">
        <f>'Órdenes y Medidas'!C20/'Denuncias-Renuncias'!G17</f>
        <v>0.30871212121212122</v>
      </c>
      <c r="Z17" s="42">
        <f>'Órdenes y Medidas'!C20/'Denuncias-Renuncias'!C17</f>
        <v>0.30871212121212122</v>
      </c>
    </row>
    <row r="18" spans="2:28" ht="20.100000000000001" customHeight="1" thickBot="1" x14ac:dyDescent="0.25">
      <c r="B18" s="4" t="s">
        <v>29</v>
      </c>
      <c r="C18" s="19">
        <v>1525</v>
      </c>
      <c r="D18" s="19">
        <v>1062</v>
      </c>
      <c r="E18" s="19">
        <v>463</v>
      </c>
      <c r="F18" s="19">
        <v>7</v>
      </c>
      <c r="G18" s="19">
        <v>1581</v>
      </c>
      <c r="H18" s="19">
        <v>19</v>
      </c>
      <c r="I18" s="19">
        <v>0</v>
      </c>
      <c r="J18" s="19">
        <v>1288</v>
      </c>
      <c r="K18" s="19">
        <v>31</v>
      </c>
      <c r="L18" s="19">
        <v>78</v>
      </c>
      <c r="M18" s="19">
        <v>106</v>
      </c>
      <c r="N18" s="19">
        <v>59</v>
      </c>
      <c r="O18" s="19">
        <v>104</v>
      </c>
      <c r="P18" s="19">
        <v>70</v>
      </c>
      <c r="Q18" s="19">
        <v>34</v>
      </c>
      <c r="R18" s="19">
        <v>2080625</v>
      </c>
      <c r="S18" s="19">
        <v>1037282</v>
      </c>
      <c r="T18" s="39">
        <f t="shared" si="3"/>
        <v>7.5986782817662954E-2</v>
      </c>
      <c r="U18" s="39">
        <f t="shared" si="4"/>
        <v>0.15241756822156366</v>
      </c>
      <c r="V18" s="39">
        <f t="shared" si="0"/>
        <v>0.14701884347747285</v>
      </c>
      <c r="W18" s="42">
        <f t="shared" si="1"/>
        <v>6.5781151170145477E-2</v>
      </c>
      <c r="X18" s="42">
        <f t="shared" si="2"/>
        <v>6.8196721311475417E-2</v>
      </c>
      <c r="Y18" s="42">
        <f>'Órdenes y Medidas'!C21/'Denuncias-Renuncias'!G18</f>
        <v>0.31119544592030363</v>
      </c>
      <c r="Z18" s="42">
        <f>'Órdenes y Medidas'!C21/'Denuncias-Renuncias'!C18</f>
        <v>0.32262295081967213</v>
      </c>
      <c r="AB18" s="58"/>
    </row>
    <row r="19" spans="2:28" ht="20.100000000000001" customHeight="1" thickBot="1" x14ac:dyDescent="0.25">
      <c r="B19" s="4" t="s">
        <v>30</v>
      </c>
      <c r="C19" s="19">
        <v>5810</v>
      </c>
      <c r="D19" s="19">
        <v>3323</v>
      </c>
      <c r="E19" s="19">
        <v>2487</v>
      </c>
      <c r="F19" s="19">
        <v>26</v>
      </c>
      <c r="G19" s="19">
        <v>5852</v>
      </c>
      <c r="H19" s="19">
        <v>68</v>
      </c>
      <c r="I19" s="19">
        <v>10</v>
      </c>
      <c r="J19" s="19">
        <v>4143</v>
      </c>
      <c r="K19" s="19">
        <v>51</v>
      </c>
      <c r="L19" s="19">
        <v>1056</v>
      </c>
      <c r="M19" s="19">
        <v>505</v>
      </c>
      <c r="N19" s="19">
        <v>19</v>
      </c>
      <c r="O19" s="19">
        <v>753</v>
      </c>
      <c r="P19" s="19">
        <v>402</v>
      </c>
      <c r="Q19" s="19">
        <v>351</v>
      </c>
      <c r="R19" s="19">
        <v>7899056</v>
      </c>
      <c r="S19" s="19">
        <v>4013689</v>
      </c>
      <c r="T19" s="39">
        <f t="shared" si="3"/>
        <v>7.4084802032040278E-2</v>
      </c>
      <c r="U19" s="39">
        <f t="shared" si="4"/>
        <v>0.14580103241681155</v>
      </c>
      <c r="V19" s="39">
        <f t="shared" si="0"/>
        <v>0.14475461352386795</v>
      </c>
      <c r="W19" s="42">
        <f t="shared" si="1"/>
        <v>0.12867395762132605</v>
      </c>
      <c r="X19" s="42">
        <f t="shared" si="2"/>
        <v>0.12960413080895009</v>
      </c>
      <c r="Y19" s="42">
        <f>'Órdenes y Medidas'!C22/'Denuncias-Renuncias'!G19</f>
        <v>0.25393028024606973</v>
      </c>
      <c r="Z19" s="42">
        <f>'Órdenes y Medidas'!C22/'Denuncias-Renuncias'!C19</f>
        <v>0.25576592082616179</v>
      </c>
      <c r="AB19" s="58"/>
    </row>
    <row r="20" spans="2:28" ht="20.100000000000001" customHeight="1" thickBot="1" x14ac:dyDescent="0.25">
      <c r="B20" s="4" t="s">
        <v>31</v>
      </c>
      <c r="C20" s="19">
        <v>6764</v>
      </c>
      <c r="D20" s="19">
        <v>4238</v>
      </c>
      <c r="E20" s="19">
        <v>2526</v>
      </c>
      <c r="F20" s="19">
        <v>12</v>
      </c>
      <c r="G20" s="19">
        <v>6885</v>
      </c>
      <c r="H20" s="19">
        <v>39</v>
      </c>
      <c r="I20" s="19">
        <v>5</v>
      </c>
      <c r="J20" s="19">
        <v>4543</v>
      </c>
      <c r="K20" s="19">
        <v>66</v>
      </c>
      <c r="L20" s="19">
        <v>1002</v>
      </c>
      <c r="M20" s="19">
        <v>813</v>
      </c>
      <c r="N20" s="19">
        <v>417</v>
      </c>
      <c r="O20" s="19">
        <v>823</v>
      </c>
      <c r="P20" s="19">
        <v>408</v>
      </c>
      <c r="Q20" s="19">
        <v>415</v>
      </c>
      <c r="R20" s="19">
        <v>5218269</v>
      </c>
      <c r="S20" s="19">
        <v>2652466</v>
      </c>
      <c r="T20" s="39">
        <f t="shared" si="3"/>
        <v>0.13194030434230203</v>
      </c>
      <c r="U20" s="39">
        <f t="shared" si="4"/>
        <v>0.25956977393866687</v>
      </c>
      <c r="V20" s="39">
        <f t="shared" si="0"/>
        <v>0.25500798125216312</v>
      </c>
      <c r="W20" s="42">
        <f t="shared" si="1"/>
        <v>0.1195352214960058</v>
      </c>
      <c r="X20" s="42">
        <f t="shared" si="2"/>
        <v>0.1216735659373152</v>
      </c>
      <c r="Y20" s="42">
        <f>'Órdenes y Medidas'!C23/'Denuncias-Renuncias'!G20</f>
        <v>0.20813362381989833</v>
      </c>
      <c r="Z20" s="42">
        <f>'Órdenes y Medidas'!C23/'Denuncias-Renuncias'!C20</f>
        <v>0.21185688941454761</v>
      </c>
      <c r="AB20" s="58"/>
    </row>
    <row r="21" spans="2:28" ht="20.100000000000001" customHeight="1" thickBot="1" x14ac:dyDescent="0.25">
      <c r="B21" s="4" t="s">
        <v>32</v>
      </c>
      <c r="C21" s="19">
        <v>733</v>
      </c>
      <c r="D21" s="19">
        <v>624</v>
      </c>
      <c r="E21" s="19">
        <v>109</v>
      </c>
      <c r="F21" s="19">
        <v>0</v>
      </c>
      <c r="G21" s="19">
        <v>1000</v>
      </c>
      <c r="H21" s="19">
        <v>16</v>
      </c>
      <c r="I21" s="19">
        <v>5</v>
      </c>
      <c r="J21" s="19">
        <v>543</v>
      </c>
      <c r="K21" s="19">
        <v>13</v>
      </c>
      <c r="L21" s="19">
        <v>120</v>
      </c>
      <c r="M21" s="19">
        <v>42</v>
      </c>
      <c r="N21" s="19">
        <v>261</v>
      </c>
      <c r="O21" s="19">
        <v>36</v>
      </c>
      <c r="P21" s="19">
        <v>27</v>
      </c>
      <c r="Q21" s="19">
        <v>9</v>
      </c>
      <c r="R21" s="19">
        <v>1054305</v>
      </c>
      <c r="S21" s="19">
        <v>532660</v>
      </c>
      <c r="T21" s="39">
        <f t="shared" si="3"/>
        <v>9.4849213462897361E-2</v>
      </c>
      <c r="U21" s="39">
        <f t="shared" si="4"/>
        <v>0.18773701798520634</v>
      </c>
      <c r="V21" s="39">
        <f t="shared" si="0"/>
        <v>0.13761123418315624</v>
      </c>
      <c r="W21" s="42">
        <f t="shared" si="1"/>
        <v>3.5999999999999997E-2</v>
      </c>
      <c r="X21" s="42">
        <f t="shared" si="2"/>
        <v>4.9113233287858118E-2</v>
      </c>
      <c r="Y21" s="42">
        <f>'Órdenes y Medidas'!C24/'Denuncias-Renuncias'!G21</f>
        <v>0.187</v>
      </c>
      <c r="Z21" s="42">
        <f>'Órdenes y Medidas'!C24/'Denuncias-Renuncias'!C21</f>
        <v>0.25511596180081858</v>
      </c>
      <c r="AB21" s="58"/>
    </row>
    <row r="22" spans="2:28" ht="20.100000000000001" customHeight="1" thickBot="1" x14ac:dyDescent="0.25">
      <c r="B22" s="4" t="s">
        <v>33</v>
      </c>
      <c r="C22" s="19">
        <v>1678</v>
      </c>
      <c r="D22" s="19">
        <v>1329</v>
      </c>
      <c r="E22" s="19">
        <v>349</v>
      </c>
      <c r="F22" s="19">
        <v>19</v>
      </c>
      <c r="G22" s="19">
        <v>1707</v>
      </c>
      <c r="H22" s="19">
        <v>9</v>
      </c>
      <c r="I22" s="19">
        <v>3</v>
      </c>
      <c r="J22" s="19">
        <v>1242</v>
      </c>
      <c r="K22" s="19">
        <v>35</v>
      </c>
      <c r="L22" s="19">
        <v>315</v>
      </c>
      <c r="M22" s="19">
        <v>79</v>
      </c>
      <c r="N22" s="19">
        <v>24</v>
      </c>
      <c r="O22" s="19">
        <v>121</v>
      </c>
      <c r="P22" s="19">
        <v>92</v>
      </c>
      <c r="Q22" s="19">
        <v>29</v>
      </c>
      <c r="R22" s="19">
        <v>2699716</v>
      </c>
      <c r="S22" s="19">
        <v>1400750</v>
      </c>
      <c r="T22" s="39">
        <f t="shared" si="3"/>
        <v>6.3228872962933877E-2</v>
      </c>
      <c r="U22" s="39">
        <f t="shared" si="4"/>
        <v>0.12186328752454043</v>
      </c>
      <c r="V22" s="39">
        <f t="shared" si="0"/>
        <v>0.11979296805282884</v>
      </c>
      <c r="W22" s="42">
        <f t="shared" si="1"/>
        <v>7.0884592852958409E-2</v>
      </c>
      <c r="X22" s="42">
        <f t="shared" si="2"/>
        <v>7.2109654350417163E-2</v>
      </c>
      <c r="Y22" s="42">
        <f>'Órdenes y Medidas'!C25/'Denuncias-Renuncias'!G22</f>
        <v>0.27943760984182775</v>
      </c>
      <c r="Z22" s="42">
        <f>'Órdenes y Medidas'!C25/'Denuncias-Renuncias'!C22</f>
        <v>0.28426698450536353</v>
      </c>
      <c r="AB22" s="58"/>
    </row>
    <row r="23" spans="2:28" ht="20.100000000000001" customHeight="1" thickBot="1" x14ac:dyDescent="0.25">
      <c r="B23" s="4" t="s">
        <v>34</v>
      </c>
      <c r="C23" s="19">
        <v>7216</v>
      </c>
      <c r="D23" s="19">
        <v>4020</v>
      </c>
      <c r="E23" s="19">
        <v>3196</v>
      </c>
      <c r="F23" s="19">
        <v>0</v>
      </c>
      <c r="G23" s="19">
        <v>7303</v>
      </c>
      <c r="H23" s="19">
        <v>324</v>
      </c>
      <c r="I23" s="19">
        <v>27</v>
      </c>
      <c r="J23" s="19">
        <v>4973</v>
      </c>
      <c r="K23" s="19">
        <v>181</v>
      </c>
      <c r="L23" s="19">
        <v>1292</v>
      </c>
      <c r="M23" s="19">
        <v>320</v>
      </c>
      <c r="N23" s="19">
        <v>186</v>
      </c>
      <c r="O23" s="19">
        <v>657</v>
      </c>
      <c r="P23" s="19">
        <v>340</v>
      </c>
      <c r="Q23" s="19">
        <v>317</v>
      </c>
      <c r="R23" s="19">
        <v>6848956</v>
      </c>
      <c r="S23" s="19">
        <v>3570936</v>
      </c>
      <c r="T23" s="39">
        <f t="shared" si="3"/>
        <v>0.10662938993913817</v>
      </c>
      <c r="U23" s="39">
        <f t="shared" si="4"/>
        <v>0.20451220632349615</v>
      </c>
      <c r="V23" s="39">
        <f t="shared" si="0"/>
        <v>0.20207587030403232</v>
      </c>
      <c r="W23" s="42">
        <f t="shared" si="1"/>
        <v>8.9963028892236063E-2</v>
      </c>
      <c r="X23" s="42">
        <f t="shared" si="2"/>
        <v>9.1047671840354769E-2</v>
      </c>
      <c r="Y23" s="42">
        <f>'Órdenes y Medidas'!C26/'Denuncias-Renuncias'!G23</f>
        <v>0.20649048336300149</v>
      </c>
      <c r="Z23" s="42">
        <f>'Órdenes y Medidas'!C26/'Denuncias-Renuncias'!C23</f>
        <v>0.20898004434589801</v>
      </c>
      <c r="AB23" s="58"/>
    </row>
    <row r="24" spans="2:28" ht="20.100000000000001" customHeight="1" thickBot="1" x14ac:dyDescent="0.25">
      <c r="B24" s="4" t="s">
        <v>35</v>
      </c>
      <c r="C24" s="19">
        <v>1992</v>
      </c>
      <c r="D24" s="19">
        <v>1300</v>
      </c>
      <c r="E24" s="19">
        <v>692</v>
      </c>
      <c r="F24" s="19">
        <v>14</v>
      </c>
      <c r="G24" s="19">
        <v>1992</v>
      </c>
      <c r="H24" s="19">
        <v>0</v>
      </c>
      <c r="I24" s="19">
        <v>0</v>
      </c>
      <c r="J24" s="19">
        <v>1457</v>
      </c>
      <c r="K24" s="19">
        <v>61</v>
      </c>
      <c r="L24" s="19">
        <v>356</v>
      </c>
      <c r="M24" s="19">
        <v>109</v>
      </c>
      <c r="N24" s="19">
        <v>9</v>
      </c>
      <c r="O24" s="19">
        <v>135</v>
      </c>
      <c r="P24" s="19">
        <v>79</v>
      </c>
      <c r="Q24" s="19">
        <v>56</v>
      </c>
      <c r="R24" s="19">
        <v>1552686</v>
      </c>
      <c r="S24" s="19">
        <v>774125</v>
      </c>
      <c r="T24" s="39">
        <f t="shared" si="3"/>
        <v>0.12829380827804204</v>
      </c>
      <c r="U24" s="39">
        <f t="shared" si="4"/>
        <v>0.25732278378814788</v>
      </c>
      <c r="V24" s="39">
        <f t="shared" si="0"/>
        <v>0.25732278378814788</v>
      </c>
      <c r="W24" s="42">
        <f t="shared" si="1"/>
        <v>6.7771084337349394E-2</v>
      </c>
      <c r="X24" s="42">
        <f t="shared" si="2"/>
        <v>6.7771084337349394E-2</v>
      </c>
      <c r="Y24" s="42">
        <f>'Órdenes y Medidas'!C27/'Denuncias-Renuncias'!G24</f>
        <v>0.22088353413654618</v>
      </c>
      <c r="Z24" s="42">
        <f>'Órdenes y Medidas'!C27/'Denuncias-Renuncias'!C24</f>
        <v>0.22088353413654618</v>
      </c>
      <c r="AB24" s="58"/>
    </row>
    <row r="25" spans="2:28" ht="20.100000000000001" customHeight="1" thickBot="1" x14ac:dyDescent="0.25">
      <c r="B25" s="4" t="s">
        <v>36</v>
      </c>
      <c r="C25" s="19">
        <v>677</v>
      </c>
      <c r="D25" s="19">
        <v>350</v>
      </c>
      <c r="E25" s="19">
        <v>327</v>
      </c>
      <c r="F25" s="19">
        <v>2</v>
      </c>
      <c r="G25" s="19">
        <v>677</v>
      </c>
      <c r="H25" s="19">
        <v>0</v>
      </c>
      <c r="I25" s="19">
        <v>0</v>
      </c>
      <c r="J25" s="19">
        <v>475</v>
      </c>
      <c r="K25" s="19">
        <v>16</v>
      </c>
      <c r="L25" s="19">
        <v>69</v>
      </c>
      <c r="M25" s="19">
        <v>114</v>
      </c>
      <c r="N25" s="19">
        <v>3</v>
      </c>
      <c r="O25" s="19">
        <v>6</v>
      </c>
      <c r="P25" s="19">
        <v>3</v>
      </c>
      <c r="Q25" s="19">
        <v>3</v>
      </c>
      <c r="R25" s="19">
        <v>672200</v>
      </c>
      <c r="S25" s="19">
        <v>339679</v>
      </c>
      <c r="T25" s="39">
        <f t="shared" si="3"/>
        <v>0.10071407319250222</v>
      </c>
      <c r="U25" s="39">
        <f t="shared" si="4"/>
        <v>0.19930581519611162</v>
      </c>
      <c r="V25" s="39">
        <f t="shared" si="0"/>
        <v>0.19930581519611162</v>
      </c>
      <c r="W25" s="42">
        <f t="shared" si="1"/>
        <v>8.8626292466765146E-3</v>
      </c>
      <c r="X25" s="42">
        <f t="shared" si="2"/>
        <v>8.8626292466765146E-3</v>
      </c>
      <c r="Y25" s="42">
        <f>'Órdenes y Medidas'!C28/'Denuncias-Renuncias'!G25</f>
        <v>0.17282127031019201</v>
      </c>
      <c r="Z25" s="42">
        <f>'Órdenes y Medidas'!C28/'Denuncias-Renuncias'!C25</f>
        <v>0.17282127031019201</v>
      </c>
      <c r="AB25" s="58"/>
    </row>
    <row r="26" spans="2:28" ht="20.100000000000001" customHeight="1" thickBot="1" x14ac:dyDescent="0.25">
      <c r="B26" s="5" t="s">
        <v>37</v>
      </c>
      <c r="C26" s="19">
        <v>1637</v>
      </c>
      <c r="D26" s="19">
        <v>942</v>
      </c>
      <c r="E26" s="19">
        <v>695</v>
      </c>
      <c r="F26" s="19">
        <v>1</v>
      </c>
      <c r="G26" s="19">
        <v>1637</v>
      </c>
      <c r="H26" s="19">
        <v>37</v>
      </c>
      <c r="I26" s="19">
        <v>1</v>
      </c>
      <c r="J26" s="19">
        <v>1146</v>
      </c>
      <c r="K26" s="19">
        <v>13</v>
      </c>
      <c r="L26" s="19">
        <v>382</v>
      </c>
      <c r="M26" s="19">
        <v>57</v>
      </c>
      <c r="N26" s="19">
        <v>1</v>
      </c>
      <c r="O26" s="19">
        <v>98</v>
      </c>
      <c r="P26" s="19">
        <v>59</v>
      </c>
      <c r="Q26" s="19">
        <v>39</v>
      </c>
      <c r="R26" s="19">
        <v>2219909</v>
      </c>
      <c r="S26" s="19">
        <v>1141745</v>
      </c>
      <c r="T26" s="39">
        <f t="shared" si="3"/>
        <v>7.3741761486619498E-2</v>
      </c>
      <c r="U26" s="39">
        <f t="shared" si="4"/>
        <v>0.14337702376625253</v>
      </c>
      <c r="V26" s="39">
        <f t="shared" si="0"/>
        <v>0.14337702376625253</v>
      </c>
      <c r="W26" s="42">
        <f t="shared" si="1"/>
        <v>5.9865607819181432E-2</v>
      </c>
      <c r="X26" s="42">
        <f t="shared" si="2"/>
        <v>5.9865607819181432E-2</v>
      </c>
      <c r="Y26" s="42">
        <f>'Órdenes y Medidas'!C29/'Denuncias-Renuncias'!G26</f>
        <v>0.16921197312156383</v>
      </c>
      <c r="Z26" s="42">
        <f>'Órdenes y Medidas'!C29/'Denuncias-Renuncias'!C26</f>
        <v>0.16921197312156383</v>
      </c>
      <c r="AB26" s="58"/>
    </row>
    <row r="27" spans="2:28" ht="20.100000000000001" customHeight="1" thickBot="1" x14ac:dyDescent="0.25">
      <c r="B27" s="6" t="s">
        <v>38</v>
      </c>
      <c r="C27" s="20">
        <v>244</v>
      </c>
      <c r="D27" s="20">
        <v>145</v>
      </c>
      <c r="E27" s="20">
        <v>99</v>
      </c>
      <c r="F27" s="20">
        <v>0</v>
      </c>
      <c r="G27" s="20">
        <v>254</v>
      </c>
      <c r="H27" s="20">
        <v>2</v>
      </c>
      <c r="I27" s="20">
        <v>0</v>
      </c>
      <c r="J27" s="20">
        <v>245</v>
      </c>
      <c r="K27" s="20">
        <v>1</v>
      </c>
      <c r="L27" s="20">
        <v>4</v>
      </c>
      <c r="M27" s="20">
        <v>2</v>
      </c>
      <c r="N27" s="20">
        <v>0</v>
      </c>
      <c r="O27" s="20">
        <v>54</v>
      </c>
      <c r="P27" s="20">
        <v>31</v>
      </c>
      <c r="Q27" s="20">
        <v>23</v>
      </c>
      <c r="R27" s="20">
        <v>322263</v>
      </c>
      <c r="S27" s="20">
        <v>163243</v>
      </c>
      <c r="T27" s="39">
        <f t="shared" si="3"/>
        <v>7.8817611702243204E-2</v>
      </c>
      <c r="U27" s="39">
        <f t="shared" si="4"/>
        <v>0.15559625833879553</v>
      </c>
      <c r="V27" s="39">
        <f t="shared" si="0"/>
        <v>0.14947042139632327</v>
      </c>
      <c r="W27" s="43">
        <f t="shared" si="1"/>
        <v>0.2125984251968504</v>
      </c>
      <c r="X27" s="43">
        <f t="shared" si="2"/>
        <v>0.22131147540983606</v>
      </c>
      <c r="Y27" s="43">
        <f>'Órdenes y Medidas'!C30/'Denuncias-Renuncias'!G27</f>
        <v>0.2874015748031496</v>
      </c>
      <c r="Z27" s="43">
        <f>'Órdenes y Medidas'!C30/'Denuncias-Renuncias'!C27</f>
        <v>0.29918032786885246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46808</v>
      </c>
      <c r="D28" s="9">
        <f t="shared" ref="D28:Q28" si="5">SUM(D11:D27)</f>
        <v>30501</v>
      </c>
      <c r="E28" s="9">
        <f t="shared" si="5"/>
        <v>16307</v>
      </c>
      <c r="F28" s="9">
        <f t="shared" si="5"/>
        <v>136</v>
      </c>
      <c r="G28" s="9">
        <f t="shared" si="5"/>
        <v>48227</v>
      </c>
      <c r="H28" s="9">
        <f t="shared" si="5"/>
        <v>667</v>
      </c>
      <c r="I28" s="9">
        <f t="shared" si="5"/>
        <v>92</v>
      </c>
      <c r="J28" s="9">
        <f t="shared" si="5"/>
        <v>33422</v>
      </c>
      <c r="K28" s="9">
        <f t="shared" si="5"/>
        <v>799</v>
      </c>
      <c r="L28" s="9">
        <f t="shared" si="5"/>
        <v>7587</v>
      </c>
      <c r="M28" s="9">
        <f t="shared" si="5"/>
        <v>3948</v>
      </c>
      <c r="N28" s="9">
        <f t="shared" si="5"/>
        <v>1712</v>
      </c>
      <c r="O28" s="9">
        <f t="shared" si="5"/>
        <v>4742</v>
      </c>
      <c r="P28" s="9">
        <f t="shared" si="5"/>
        <v>2665</v>
      </c>
      <c r="Q28" s="9">
        <f t="shared" si="5"/>
        <v>2077</v>
      </c>
      <c r="R28" s="9">
        <f>SUM(R11:R27)</f>
        <v>48059777</v>
      </c>
      <c r="S28" s="9">
        <f>SUM(S11:S27)</f>
        <v>24517444</v>
      </c>
      <c r="T28" s="40">
        <f t="shared" si="3"/>
        <v>0.10034794793159361</v>
      </c>
      <c r="U28" s="40">
        <f t="shared" si="4"/>
        <v>0.19670484411017722</v>
      </c>
      <c r="V28" s="40">
        <f t="shared" si="0"/>
        <v>0.1909171282291906</v>
      </c>
      <c r="W28" s="44">
        <f t="shared" si="1"/>
        <v>9.8326663487258173E-2</v>
      </c>
      <c r="X28" s="44">
        <f t="shared" si="2"/>
        <v>0.10130746880875065</v>
      </c>
      <c r="Y28" s="44">
        <f>'Órdenes y Medidas'!C31/'Denuncias-Renuncias'!G28</f>
        <v>0.21991830302527629</v>
      </c>
      <c r="Z28" s="44">
        <f>'Órdenes y Medidas'!C31/'Denuncias-Renuncias'!C28</f>
        <v>0.22658519911126304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2" t="s">
        <v>264</v>
      </c>
      <c r="C31" s="82"/>
      <c r="D31" s="82"/>
      <c r="E31" s="82"/>
      <c r="F31" s="82"/>
      <c r="G31" s="82"/>
      <c r="H31" s="82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t="s">
        <v>266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topLeftCell="A8"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8" t="s">
        <v>202</v>
      </c>
      <c r="D9" s="88" t="s">
        <v>179</v>
      </c>
      <c r="E9" s="89" t="s">
        <v>180</v>
      </c>
      <c r="F9" s="90"/>
      <c r="G9" s="91"/>
      <c r="H9" s="91" t="s">
        <v>201</v>
      </c>
      <c r="I9" s="88" t="s">
        <v>182</v>
      </c>
    </row>
    <row r="10" spans="2:9" ht="83.25" customHeight="1" x14ac:dyDescent="0.2">
      <c r="B10" s="10"/>
      <c r="C10" s="88"/>
      <c r="D10" s="88"/>
      <c r="E10" s="45" t="s">
        <v>195</v>
      </c>
      <c r="F10" s="46" t="s">
        <v>196</v>
      </c>
      <c r="G10" s="47" t="s">
        <v>197</v>
      </c>
      <c r="H10" s="91"/>
      <c r="I10" s="88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6.6451675950356687E-3</v>
      </c>
      <c r="D11" s="39">
        <f>'Denuncias-Renuncias'!I11/'Denuncias-Renuncias'!G11</f>
        <v>1.9544610573634319E-3</v>
      </c>
      <c r="E11" s="39">
        <f>'Denuncias-Renuncias'!J11/'Denuncias-Renuncias'!G11</f>
        <v>0.71464868562493888</v>
      </c>
      <c r="F11" s="39">
        <f>'Denuncias-Renuncias'!K11/'Denuncias-Renuncias'!G11</f>
        <v>1.338805824293951E-2</v>
      </c>
      <c r="G11" s="39">
        <f>'Denuncias-Renuncias'!L11/'Denuncias-Renuncias'!G11</f>
        <v>0.13358741327079057</v>
      </c>
      <c r="H11" s="39">
        <f>'Denuncias-Renuncias'!M11/'Denuncias-Renuncias'!G11</f>
        <v>8.3455487149418542E-2</v>
      </c>
      <c r="I11" s="39">
        <f>'Denuncias-Renuncias'!N11/'Denuncias-Renuncias'!G11</f>
        <v>4.6320727059513338E-2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1.4738393515106854E-3</v>
      </c>
      <c r="D12" s="39">
        <f>'Denuncias-Renuncias'!I12/'Denuncias-Renuncias'!G12</f>
        <v>7.3691967575534268E-4</v>
      </c>
      <c r="E12" s="39">
        <f>'Denuncias-Renuncias'!J12/'Denuncias-Renuncias'!G12</f>
        <v>0.62343404568901994</v>
      </c>
      <c r="F12" s="39">
        <f>'Denuncias-Renuncias'!K12/'Denuncias-Renuncias'!G12</f>
        <v>3.3161385408990419E-2</v>
      </c>
      <c r="G12" s="39">
        <f>'Denuncias-Renuncias'!L12/'Denuncias-Renuncias'!G12</f>
        <v>0.22181282240235814</v>
      </c>
      <c r="H12" s="39">
        <f>'Denuncias-Renuncias'!M12/'Denuncias-Renuncias'!G12</f>
        <v>0.10022107590272661</v>
      </c>
      <c r="I12" s="39">
        <f>'Denuncias-Renuncias'!N12/'Denuncias-Renuncias'!G12</f>
        <v>1.9159911569638911E-2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8.0862533692722376E-3</v>
      </c>
      <c r="D13" s="39">
        <f>'Denuncias-Renuncias'!I13/'Denuncias-Renuncias'!G13</f>
        <v>0</v>
      </c>
      <c r="E13" s="39">
        <f>'Denuncias-Renuncias'!J13/'Denuncias-Renuncias'!G13</f>
        <v>0.68867924528301883</v>
      </c>
      <c r="F13" s="39">
        <f>'Denuncias-Renuncias'!K13/'Denuncias-Renuncias'!G13</f>
        <v>5.3908355795148251E-3</v>
      </c>
      <c r="G13" s="39">
        <f>'Denuncias-Renuncias'!L13/'Denuncias-Renuncias'!G13</f>
        <v>0.16442048517520216</v>
      </c>
      <c r="H13" s="39">
        <f>'Denuncias-Renuncias'!M13/'Denuncias-Renuncias'!G13</f>
        <v>9.7035040431266845E-2</v>
      </c>
      <c r="I13" s="39">
        <f>'Denuncias-Renuncias'!N13/'Denuncias-Renuncias'!G13</f>
        <v>3.638814016172507E-2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1.8389662027833001E-2</v>
      </c>
      <c r="D14" s="39">
        <f>'Denuncias-Renuncias'!I14/'Denuncias-Renuncias'!G14</f>
        <v>7.9522862823061622E-3</v>
      </c>
      <c r="E14" s="39">
        <f>'Denuncias-Renuncias'!J14/'Denuncias-Renuncias'!G14</f>
        <v>0.67644135188866794</v>
      </c>
      <c r="F14" s="39">
        <f>'Denuncias-Renuncias'!K14/'Denuncias-Renuncias'!G14</f>
        <v>3.3797216699801194E-2</v>
      </c>
      <c r="G14" s="39">
        <f>'Denuncias-Renuncias'!L14/'Denuncias-Renuncias'!G14</f>
        <v>0.14214711729622267</v>
      </c>
      <c r="H14" s="39">
        <f>'Denuncias-Renuncias'!M14/'Denuncias-Renuncias'!G14</f>
        <v>0.12027833001988071</v>
      </c>
      <c r="I14" s="39">
        <f>'Denuncias-Renuncias'!N14/'Denuncias-Renuncias'!G14</f>
        <v>9.9403578528827028E-4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1.1000709723207949E-2</v>
      </c>
      <c r="D15" s="39">
        <f>'Denuncias-Renuncias'!I15/'Denuncias-Renuncias'!G15</f>
        <v>0</v>
      </c>
      <c r="E15" s="39">
        <f>'Denuncias-Renuncias'!J15/'Denuncias-Renuncias'!G15</f>
        <v>0.60220014194464155</v>
      </c>
      <c r="F15" s="39">
        <f>'Denuncias-Renuncias'!K15/'Denuncias-Renuncias'!G15</f>
        <v>1.4194464158977998E-2</v>
      </c>
      <c r="G15" s="39">
        <f>'Denuncias-Renuncias'!L15/'Denuncias-Renuncias'!G15</f>
        <v>0.18062455642299502</v>
      </c>
      <c r="H15" s="39">
        <f>'Denuncias-Renuncias'!M15/'Denuncias-Renuncias'!G15</f>
        <v>0.14513839602555004</v>
      </c>
      <c r="I15" s="39">
        <f>'Denuncias-Renuncias'!N15/'Denuncias-Renuncias'!G15</f>
        <v>4.6841731724627397E-2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1.0118043844856661E-2</v>
      </c>
      <c r="D16" s="39">
        <f>'Denuncias-Renuncias'!I16/'Denuncias-Renuncias'!G16</f>
        <v>3.3726812816188868E-3</v>
      </c>
      <c r="E16" s="39">
        <f>'Denuncias-Renuncias'!J16/'Denuncias-Renuncias'!G16</f>
        <v>0.5902192242833052</v>
      </c>
      <c r="F16" s="39">
        <f>'Denuncias-Renuncias'!K16/'Denuncias-Renuncias'!G16</f>
        <v>1.6863406408094434E-2</v>
      </c>
      <c r="G16" s="39">
        <f>'Denuncias-Renuncias'!L16/'Denuncias-Renuncias'!G16</f>
        <v>0.18381112984822934</v>
      </c>
      <c r="H16" s="39">
        <f>'Denuncias-Renuncias'!M16/'Denuncias-Renuncias'!G16</f>
        <v>8.2630691399662726E-2</v>
      </c>
      <c r="I16" s="39">
        <f>'Denuncias-Renuncias'!N16/'Denuncias-Renuncias'!G16</f>
        <v>0.11298482293423272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1.893939393939394E-3</v>
      </c>
      <c r="D17" s="39">
        <f>'Denuncias-Renuncias'!I17/'Denuncias-Renuncias'!G17</f>
        <v>1.2626262626262627E-3</v>
      </c>
      <c r="E17" s="39">
        <f>'Denuncias-Renuncias'!J17/'Denuncias-Renuncias'!G17</f>
        <v>0.8137626262626263</v>
      </c>
      <c r="F17" s="39">
        <f>'Denuncias-Renuncias'!K17/'Denuncias-Renuncias'!G17</f>
        <v>1.7045454545454544E-2</v>
      </c>
      <c r="G17" s="39">
        <f>'Denuncias-Renuncias'!L17/'Denuncias-Renuncias'!G17</f>
        <v>0.13825757575757575</v>
      </c>
      <c r="H17" s="39">
        <f>'Denuncias-Renuncias'!M17/'Denuncias-Renuncias'!G17</f>
        <v>2.462121212121212E-2</v>
      </c>
      <c r="I17" s="39">
        <f>'Denuncias-Renuncias'!N17/'Denuncias-Renuncias'!G17</f>
        <v>3.1565656565656565E-3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1.2017710309930424E-2</v>
      </c>
      <c r="D18" s="39">
        <f>'Denuncias-Renuncias'!I18/'Denuncias-Renuncias'!G18</f>
        <v>0</v>
      </c>
      <c r="E18" s="39">
        <f>'Denuncias-Renuncias'!J18/'Denuncias-Renuncias'!G18</f>
        <v>0.81467425679949401</v>
      </c>
      <c r="F18" s="39">
        <f>'Denuncias-Renuncias'!K18/'Denuncias-Renuncias'!G18</f>
        <v>1.9607843137254902E-2</v>
      </c>
      <c r="G18" s="39">
        <f>'Denuncias-Renuncias'!L18/'Denuncias-Renuncias'!G18</f>
        <v>4.9335863377609111E-2</v>
      </c>
      <c r="H18" s="39">
        <f>'Denuncias-Renuncias'!M18/'Denuncias-Renuncias'!G18</f>
        <v>6.7046173308032891E-2</v>
      </c>
      <c r="I18" s="39">
        <f>'Denuncias-Renuncias'!N18/'Denuncias-Renuncias'!G18</f>
        <v>3.7318153067678682E-2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1.1619958988380041E-2</v>
      </c>
      <c r="D19" s="39">
        <f>'Denuncias-Renuncias'!I19/'Denuncias-Renuncias'!G19</f>
        <v>1.7088174982911825E-3</v>
      </c>
      <c r="E19" s="39">
        <f>'Denuncias-Renuncias'!J19/'Denuncias-Renuncias'!G19</f>
        <v>0.70796308954203691</v>
      </c>
      <c r="F19" s="39">
        <f>'Denuncias-Renuncias'!K19/'Denuncias-Renuncias'!G19</f>
        <v>8.7149692412850314E-3</v>
      </c>
      <c r="G19" s="39">
        <f>'Denuncias-Renuncias'!L19/'Denuncias-Renuncias'!G19</f>
        <v>0.18045112781954886</v>
      </c>
      <c r="H19" s="39">
        <f>'Denuncias-Renuncias'!M19/'Denuncias-Renuncias'!G19</f>
        <v>8.6295283663704717E-2</v>
      </c>
      <c r="I19" s="39">
        <f>'Denuncias-Renuncias'!N19/'Denuncias-Renuncias'!G19</f>
        <v>3.246753246753247E-3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5.664488017429194E-3</v>
      </c>
      <c r="D20" s="39">
        <f>'Denuncias-Renuncias'!I20/'Denuncias-Renuncias'!G20</f>
        <v>7.2621641249092229E-4</v>
      </c>
      <c r="E20" s="39">
        <f>'Denuncias-Renuncias'!J20/'Denuncias-Renuncias'!G20</f>
        <v>0.65984023238925205</v>
      </c>
      <c r="F20" s="39">
        <f>'Denuncias-Renuncias'!K20/'Denuncias-Renuncias'!G20</f>
        <v>9.5860566448801744E-3</v>
      </c>
      <c r="G20" s="39">
        <f>'Denuncias-Renuncias'!L20/'Denuncias-Renuncias'!G20</f>
        <v>0.14553376906318083</v>
      </c>
      <c r="H20" s="39">
        <f>'Denuncias-Renuncias'!M20/'Denuncias-Renuncias'!G20</f>
        <v>0.11808278867102397</v>
      </c>
      <c r="I20" s="39">
        <f>'Denuncias-Renuncias'!N20/'Denuncias-Renuncias'!G20</f>
        <v>6.0566448801742917E-2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1.6E-2</v>
      </c>
      <c r="D21" s="39">
        <f>'Denuncias-Renuncias'!I21/'Denuncias-Renuncias'!G21</f>
        <v>5.0000000000000001E-3</v>
      </c>
      <c r="E21" s="39">
        <f>'Denuncias-Renuncias'!J21/'Denuncias-Renuncias'!G21</f>
        <v>0.54300000000000004</v>
      </c>
      <c r="F21" s="39">
        <f>'Denuncias-Renuncias'!K21/'Denuncias-Renuncias'!G21</f>
        <v>1.2999999999999999E-2</v>
      </c>
      <c r="G21" s="39">
        <f>'Denuncias-Renuncias'!L21/'Denuncias-Renuncias'!G21</f>
        <v>0.12</v>
      </c>
      <c r="H21" s="39">
        <f>'Denuncias-Renuncias'!M21/'Denuncias-Renuncias'!G21</f>
        <v>4.2000000000000003E-2</v>
      </c>
      <c r="I21" s="39">
        <f>'Denuncias-Renuncias'!N21/'Denuncias-Renuncias'!G21</f>
        <v>0.26100000000000001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5.272407732864675E-3</v>
      </c>
      <c r="D22" s="39">
        <f>'Denuncias-Renuncias'!I22/'Denuncias-Renuncias'!G22</f>
        <v>1.7574692442882249E-3</v>
      </c>
      <c r="E22" s="39">
        <f>'Denuncias-Renuncias'!J22/'Denuncias-Renuncias'!G22</f>
        <v>0.7275922671353251</v>
      </c>
      <c r="F22" s="39">
        <f>'Denuncias-Renuncias'!K22/'Denuncias-Renuncias'!G22</f>
        <v>2.0503807850029292E-2</v>
      </c>
      <c r="G22" s="39">
        <f>'Denuncias-Renuncias'!L22/'Denuncias-Renuncias'!G22</f>
        <v>0.18453427065026362</v>
      </c>
      <c r="H22" s="39">
        <f>'Denuncias-Renuncias'!M22/'Denuncias-Renuncias'!G22</f>
        <v>4.6280023432923256E-2</v>
      </c>
      <c r="I22" s="39">
        <f>'Denuncias-Renuncias'!N22/'Denuncias-Renuncias'!G22</f>
        <v>1.4059753954305799E-2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4.436532931671916E-2</v>
      </c>
      <c r="D23" s="39">
        <f>'Denuncias-Renuncias'!I23/'Denuncias-Renuncias'!G23</f>
        <v>3.697110776393263E-3</v>
      </c>
      <c r="E23" s="39">
        <f>'Denuncias-Renuncias'!J23/'Denuncias-Renuncias'!G23</f>
        <v>0.68095303300013688</v>
      </c>
      <c r="F23" s="39">
        <f>'Denuncias-Renuncias'!K23/'Denuncias-Renuncias'!G23</f>
        <v>2.4784335204710392E-2</v>
      </c>
      <c r="G23" s="39">
        <f>'Denuncias-Renuncias'!L23/'Denuncias-Renuncias'!G23</f>
        <v>0.1769135971518554</v>
      </c>
      <c r="H23" s="39">
        <f>'Denuncias-Renuncias'!M23/'Denuncias-Renuncias'!G23</f>
        <v>4.381760920169793E-2</v>
      </c>
      <c r="I23" s="39">
        <f>'Denuncias-Renuncias'!N23/'Denuncias-Renuncias'!G23</f>
        <v>2.5468985348486923E-2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0</v>
      </c>
      <c r="D24" s="39">
        <f>'Denuncias-Renuncias'!I24/'Denuncias-Renuncias'!G24</f>
        <v>0</v>
      </c>
      <c r="E24" s="39">
        <f>'Denuncias-Renuncias'!J24/'Denuncias-Renuncias'!G24</f>
        <v>0.73142570281124497</v>
      </c>
      <c r="F24" s="39">
        <f>'Denuncias-Renuncias'!K24/'Denuncias-Renuncias'!G24</f>
        <v>3.0622489959839357E-2</v>
      </c>
      <c r="G24" s="39">
        <f>'Denuncias-Renuncias'!L24/'Denuncias-Renuncias'!G24</f>
        <v>0.17871485943775101</v>
      </c>
      <c r="H24" s="39">
        <f>'Denuncias-Renuncias'!M24/'Denuncias-Renuncias'!G24</f>
        <v>5.4718875502008033E-2</v>
      </c>
      <c r="I24" s="39">
        <f>'Denuncias-Renuncias'!N24/'Denuncias-Renuncias'!G24</f>
        <v>4.5180722891566263E-3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0</v>
      </c>
      <c r="D25" s="39">
        <f>'Denuncias-Renuncias'!I25/'Denuncias-Renuncias'!G25</f>
        <v>0</v>
      </c>
      <c r="E25" s="39">
        <f>'Denuncias-Renuncias'!J25/'Denuncias-Renuncias'!G25</f>
        <v>0.7016248153618907</v>
      </c>
      <c r="F25" s="39">
        <f>'Denuncias-Renuncias'!K25/'Denuncias-Renuncias'!G25</f>
        <v>2.3633677991137372E-2</v>
      </c>
      <c r="G25" s="39">
        <f>'Denuncias-Renuncias'!L25/'Denuncias-Renuncias'!G25</f>
        <v>0.10192023633677991</v>
      </c>
      <c r="H25" s="39">
        <f>'Denuncias-Renuncias'!M25/'Denuncias-Renuncias'!G25</f>
        <v>0.16838995568685378</v>
      </c>
      <c r="I25" s="39">
        <f>'Denuncias-Renuncias'!N25/'Denuncias-Renuncias'!G25</f>
        <v>4.4313146233382573E-3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2.2602321319486866E-2</v>
      </c>
      <c r="D26" s="39">
        <f>'Denuncias-Renuncias'!I26/'Denuncias-Renuncias'!G26</f>
        <v>6.1087354917532073E-4</v>
      </c>
      <c r="E26" s="39">
        <f>'Denuncias-Renuncias'!J26/'Denuncias-Renuncias'!G26</f>
        <v>0.70006108735491757</v>
      </c>
      <c r="F26" s="39">
        <f>'Denuncias-Renuncias'!K26/'Denuncias-Renuncias'!G26</f>
        <v>7.9413561392791699E-3</v>
      </c>
      <c r="G26" s="39">
        <f>'Denuncias-Renuncias'!L26/'Denuncias-Renuncias'!G26</f>
        <v>0.2333536957849725</v>
      </c>
      <c r="H26" s="39">
        <f>'Denuncias-Renuncias'!M26/'Denuncias-Renuncias'!G26</f>
        <v>3.4819792302993278E-2</v>
      </c>
      <c r="I26" s="39">
        <f>'Denuncias-Renuncias'!N26/'Denuncias-Renuncias'!G26</f>
        <v>6.1087354917532073E-4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7.874015748031496E-3</v>
      </c>
      <c r="D27" s="39">
        <f>'Denuncias-Renuncias'!I27/'Denuncias-Renuncias'!G27</f>
        <v>0</v>
      </c>
      <c r="E27" s="39">
        <f>'Denuncias-Renuncias'!J27/'Denuncias-Renuncias'!G27</f>
        <v>0.96456692913385822</v>
      </c>
      <c r="F27" s="39">
        <f>'Denuncias-Renuncias'!K27/'Denuncias-Renuncias'!G27</f>
        <v>3.937007874015748E-3</v>
      </c>
      <c r="G27" s="39">
        <f>'Denuncias-Renuncias'!L27/'Denuncias-Renuncias'!G27</f>
        <v>1.5748031496062992E-2</v>
      </c>
      <c r="H27" s="39">
        <f>'Denuncias-Renuncias'!M27/'Denuncias-Renuncias'!G27</f>
        <v>7.874015748031496E-3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1.3830426939266387E-2</v>
      </c>
      <c r="D28" s="40">
        <f>'Denuncias-Renuncias'!I28/'Denuncias-Renuncias'!G28</f>
        <v>1.9076450950712258E-3</v>
      </c>
      <c r="E28" s="40">
        <f>'Denuncias-Renuncias'!J28/'Denuncias-Renuncias'!G28</f>
        <v>0.69301428660294029</v>
      </c>
      <c r="F28" s="40">
        <f>'Denuncias-Renuncias'!K28/'Denuncias-Renuncias'!G28</f>
        <v>1.6567482945238146E-2</v>
      </c>
      <c r="G28" s="40">
        <f>'Denuncias-Renuncias'!L28/'Denuncias-Renuncias'!G28</f>
        <v>0.15731851452505857</v>
      </c>
      <c r="H28" s="40">
        <f>'Denuncias-Renuncias'!M28/'Denuncias-Renuncias'!G28</f>
        <v>8.1862856905882603E-2</v>
      </c>
      <c r="I28" s="40">
        <f>'Denuncias-Renuncias'!N28/'Denuncias-Renuncias'!G28</f>
        <v>3.549878698654281E-2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14"/>
      <c r="C9" s="77" t="s">
        <v>203</v>
      </c>
      <c r="D9" s="77"/>
      <c r="E9" s="77"/>
      <c r="F9" s="77"/>
      <c r="G9" s="77" t="s">
        <v>204</v>
      </c>
      <c r="H9" s="77"/>
      <c r="I9" s="77"/>
    </row>
    <row r="10" spans="2:9" ht="72" thickBot="1" x14ac:dyDescent="0.25">
      <c r="B10" s="36"/>
      <c r="C10" s="21" t="s">
        <v>205</v>
      </c>
      <c r="D10" s="21" t="s">
        <v>206</v>
      </c>
      <c r="E10" s="21" t="s">
        <v>207</v>
      </c>
      <c r="F10" s="21" t="s">
        <v>208</v>
      </c>
      <c r="G10" s="21" t="s">
        <v>209</v>
      </c>
      <c r="H10" s="21" t="s">
        <v>210</v>
      </c>
      <c r="I10" s="21" t="s">
        <v>211</v>
      </c>
    </row>
    <row r="11" spans="2:9" ht="20.100000000000001" customHeight="1" thickBot="1" x14ac:dyDescent="0.25">
      <c r="B11" s="3" t="s">
        <v>22</v>
      </c>
      <c r="C11" s="18">
        <v>95</v>
      </c>
      <c r="D11" s="18">
        <v>358</v>
      </c>
      <c r="E11" s="18">
        <v>37</v>
      </c>
      <c r="F11" s="18">
        <v>490</v>
      </c>
      <c r="G11" s="18">
        <v>3047</v>
      </c>
      <c r="H11" s="18">
        <v>23</v>
      </c>
      <c r="I11" s="18">
        <v>3070</v>
      </c>
    </row>
    <row r="12" spans="2:9" ht="20.100000000000001" customHeight="1" thickBot="1" x14ac:dyDescent="0.25">
      <c r="B12" s="4" t="s">
        <v>23</v>
      </c>
      <c r="C12" s="19">
        <v>5</v>
      </c>
      <c r="D12" s="19">
        <v>5</v>
      </c>
      <c r="E12" s="19">
        <v>5</v>
      </c>
      <c r="F12" s="19">
        <v>15</v>
      </c>
      <c r="G12" s="19">
        <v>358</v>
      </c>
      <c r="H12" s="19">
        <v>1</v>
      </c>
      <c r="I12" s="19">
        <v>359</v>
      </c>
    </row>
    <row r="13" spans="2:9" ht="20.100000000000001" customHeight="1" thickBot="1" x14ac:dyDescent="0.25">
      <c r="B13" s="4" t="s">
        <v>24</v>
      </c>
      <c r="C13" s="19">
        <v>2</v>
      </c>
      <c r="D13" s="19">
        <v>6</v>
      </c>
      <c r="E13" s="19">
        <v>1</v>
      </c>
      <c r="F13" s="19">
        <v>9</v>
      </c>
      <c r="G13" s="19">
        <v>202</v>
      </c>
      <c r="H13" s="19">
        <v>0</v>
      </c>
      <c r="I13" s="19">
        <v>202</v>
      </c>
    </row>
    <row r="14" spans="2:9" ht="20.100000000000001" customHeight="1" thickBot="1" x14ac:dyDescent="0.25">
      <c r="B14" s="4" t="s">
        <v>25</v>
      </c>
      <c r="C14" s="19">
        <v>14</v>
      </c>
      <c r="D14" s="19">
        <v>9</v>
      </c>
      <c r="E14" s="19">
        <v>3</v>
      </c>
      <c r="F14" s="19">
        <v>26</v>
      </c>
      <c r="G14" s="19">
        <v>763</v>
      </c>
      <c r="H14" s="19">
        <v>0</v>
      </c>
      <c r="I14" s="19">
        <v>763</v>
      </c>
    </row>
    <row r="15" spans="2:9" ht="20.100000000000001" customHeight="1" thickBot="1" x14ac:dyDescent="0.25">
      <c r="B15" s="4" t="s">
        <v>26</v>
      </c>
      <c r="C15" s="19">
        <v>60</v>
      </c>
      <c r="D15" s="19">
        <v>47</v>
      </c>
      <c r="E15" s="19">
        <v>16</v>
      </c>
      <c r="F15" s="19">
        <v>123</v>
      </c>
      <c r="G15" s="19">
        <v>1182</v>
      </c>
      <c r="H15" s="19">
        <v>13</v>
      </c>
      <c r="I15" s="19">
        <v>1195</v>
      </c>
    </row>
    <row r="16" spans="2:9" ht="20.100000000000001" customHeight="1" thickBot="1" x14ac:dyDescent="0.25">
      <c r="B16" s="4" t="s">
        <v>27</v>
      </c>
      <c r="C16" s="19">
        <v>2</v>
      </c>
      <c r="D16" s="19">
        <v>6</v>
      </c>
      <c r="E16" s="19">
        <v>4</v>
      </c>
      <c r="F16" s="19">
        <v>12</v>
      </c>
      <c r="G16" s="19">
        <v>194</v>
      </c>
      <c r="H16" s="19">
        <v>0</v>
      </c>
      <c r="I16" s="19">
        <v>194</v>
      </c>
    </row>
    <row r="17" spans="2:9" ht="20.100000000000001" customHeight="1" thickBot="1" x14ac:dyDescent="0.25">
      <c r="B17" s="4" t="s">
        <v>28</v>
      </c>
      <c r="C17" s="19">
        <v>7</v>
      </c>
      <c r="D17" s="19">
        <v>4</v>
      </c>
      <c r="E17" s="19">
        <v>0</v>
      </c>
      <c r="F17" s="19">
        <v>11</v>
      </c>
      <c r="G17" s="19">
        <v>487</v>
      </c>
      <c r="H17" s="19">
        <v>5</v>
      </c>
      <c r="I17" s="19">
        <v>492</v>
      </c>
    </row>
    <row r="18" spans="2:9" ht="20.100000000000001" customHeight="1" thickBot="1" x14ac:dyDescent="0.25">
      <c r="B18" s="4" t="s">
        <v>29</v>
      </c>
      <c r="C18" s="19">
        <v>2</v>
      </c>
      <c r="D18" s="19">
        <v>4</v>
      </c>
      <c r="E18" s="19">
        <v>12</v>
      </c>
      <c r="F18" s="19">
        <v>18</v>
      </c>
      <c r="G18" s="19">
        <v>594</v>
      </c>
      <c r="H18" s="19">
        <v>1</v>
      </c>
      <c r="I18" s="19">
        <v>595</v>
      </c>
    </row>
    <row r="19" spans="2:9" ht="20.100000000000001" customHeight="1" thickBot="1" x14ac:dyDescent="0.25">
      <c r="B19" s="4" t="s">
        <v>30</v>
      </c>
      <c r="C19" s="19">
        <v>57</v>
      </c>
      <c r="D19" s="19">
        <v>51</v>
      </c>
      <c r="E19" s="19">
        <v>11</v>
      </c>
      <c r="F19" s="19">
        <v>119</v>
      </c>
      <c r="G19" s="19">
        <v>2024</v>
      </c>
      <c r="H19" s="19">
        <v>59</v>
      </c>
      <c r="I19" s="19">
        <v>2083</v>
      </c>
    </row>
    <row r="20" spans="2:9" ht="20.100000000000001" customHeight="1" thickBot="1" x14ac:dyDescent="0.25">
      <c r="B20" s="4" t="s">
        <v>31</v>
      </c>
      <c r="C20" s="19">
        <v>66</v>
      </c>
      <c r="D20" s="19">
        <v>31</v>
      </c>
      <c r="E20" s="19">
        <v>55</v>
      </c>
      <c r="F20" s="19">
        <v>152</v>
      </c>
      <c r="G20" s="19">
        <v>1871</v>
      </c>
      <c r="H20" s="19">
        <v>23</v>
      </c>
      <c r="I20" s="19">
        <v>1894</v>
      </c>
    </row>
    <row r="21" spans="2:9" ht="20.100000000000001" customHeight="1" thickBot="1" x14ac:dyDescent="0.25">
      <c r="B21" s="4" t="s">
        <v>32</v>
      </c>
      <c r="C21" s="19">
        <v>0</v>
      </c>
      <c r="D21" s="19">
        <v>3</v>
      </c>
      <c r="E21" s="19">
        <v>15</v>
      </c>
      <c r="F21" s="19">
        <v>18</v>
      </c>
      <c r="G21" s="19">
        <v>245</v>
      </c>
      <c r="H21" s="19">
        <v>0</v>
      </c>
      <c r="I21" s="19">
        <v>245</v>
      </c>
    </row>
    <row r="22" spans="2:9" ht="20.100000000000001" customHeight="1" thickBot="1" x14ac:dyDescent="0.25">
      <c r="B22" s="4" t="s">
        <v>33</v>
      </c>
      <c r="C22" s="19">
        <v>3</v>
      </c>
      <c r="D22" s="19">
        <v>8</v>
      </c>
      <c r="E22" s="19">
        <v>4</v>
      </c>
      <c r="F22" s="19">
        <v>15</v>
      </c>
      <c r="G22" s="19">
        <v>634</v>
      </c>
      <c r="H22" s="19">
        <v>5</v>
      </c>
      <c r="I22" s="19">
        <v>639</v>
      </c>
    </row>
    <row r="23" spans="2:9" ht="20.100000000000001" customHeight="1" thickBot="1" x14ac:dyDescent="0.25">
      <c r="B23" s="4" t="s">
        <v>34</v>
      </c>
      <c r="C23" s="19">
        <v>51</v>
      </c>
      <c r="D23" s="19">
        <v>54</v>
      </c>
      <c r="E23" s="19">
        <v>3</v>
      </c>
      <c r="F23" s="19">
        <v>108</v>
      </c>
      <c r="G23" s="19">
        <v>3092</v>
      </c>
      <c r="H23" s="19">
        <v>18</v>
      </c>
      <c r="I23" s="19">
        <v>3110</v>
      </c>
    </row>
    <row r="24" spans="2:9" ht="20.100000000000001" customHeight="1" thickBot="1" x14ac:dyDescent="0.25">
      <c r="B24" s="4" t="s">
        <v>35</v>
      </c>
      <c r="C24" s="19">
        <v>19</v>
      </c>
      <c r="D24" s="19">
        <v>2</v>
      </c>
      <c r="E24" s="19">
        <v>4</v>
      </c>
      <c r="F24" s="19">
        <v>25</v>
      </c>
      <c r="G24" s="19">
        <v>682</v>
      </c>
      <c r="H24" s="19">
        <v>2</v>
      </c>
      <c r="I24" s="19">
        <v>684</v>
      </c>
    </row>
    <row r="25" spans="2:9" ht="20.100000000000001" customHeight="1" thickBot="1" x14ac:dyDescent="0.25">
      <c r="B25" s="4" t="s">
        <v>36</v>
      </c>
      <c r="C25" s="19">
        <v>4</v>
      </c>
      <c r="D25" s="19">
        <v>1</v>
      </c>
      <c r="E25" s="19">
        <v>0</v>
      </c>
      <c r="F25" s="19">
        <v>5</v>
      </c>
      <c r="G25" s="19">
        <v>168</v>
      </c>
      <c r="H25" s="19">
        <v>1</v>
      </c>
      <c r="I25" s="19">
        <v>169</v>
      </c>
    </row>
    <row r="26" spans="2:9" ht="20.100000000000001" customHeight="1" thickBot="1" x14ac:dyDescent="0.25">
      <c r="B26" s="5" t="s">
        <v>37</v>
      </c>
      <c r="C26" s="19">
        <v>0</v>
      </c>
      <c r="D26" s="19">
        <v>5</v>
      </c>
      <c r="E26" s="19">
        <v>6</v>
      </c>
      <c r="F26" s="19">
        <v>11</v>
      </c>
      <c r="G26" s="19">
        <v>503</v>
      </c>
      <c r="H26" s="19">
        <v>15</v>
      </c>
      <c r="I26" s="19">
        <v>518</v>
      </c>
    </row>
    <row r="27" spans="2:9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0</v>
      </c>
      <c r="G27" s="20">
        <v>48</v>
      </c>
      <c r="H27" s="20">
        <v>0</v>
      </c>
      <c r="I27" s="20">
        <v>48</v>
      </c>
    </row>
    <row r="28" spans="2:9" ht="20.100000000000001" customHeight="1" thickBot="1" x14ac:dyDescent="0.25">
      <c r="B28" s="7" t="s">
        <v>39</v>
      </c>
      <c r="C28" s="9">
        <f>SUM(C11:C27)</f>
        <v>387</v>
      </c>
      <c r="D28" s="9">
        <f t="shared" ref="D28:I28" si="0">SUM(D11:D27)</f>
        <v>594</v>
      </c>
      <c r="E28" s="9">
        <f t="shared" si="0"/>
        <v>176</v>
      </c>
      <c r="F28" s="9">
        <f t="shared" si="0"/>
        <v>1157</v>
      </c>
      <c r="G28" s="9">
        <f t="shared" si="0"/>
        <v>16094</v>
      </c>
      <c r="H28" s="9">
        <f t="shared" si="0"/>
        <v>166</v>
      </c>
      <c r="I28" s="9">
        <f t="shared" si="0"/>
        <v>16260</v>
      </c>
    </row>
    <row r="29" spans="2:9" x14ac:dyDescent="0.2">
      <c r="C29" s="54"/>
      <c r="D29" s="54"/>
      <c r="E29" s="54"/>
      <c r="F29" s="54"/>
      <c r="G29" s="54"/>
      <c r="H29" s="54"/>
      <c r="I29" s="54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2" t="s">
        <v>212</v>
      </c>
      <c r="D9" s="93"/>
      <c r="E9" s="93"/>
      <c r="F9" s="93"/>
      <c r="G9" s="93"/>
      <c r="H9" s="94"/>
      <c r="M9" s="14"/>
      <c r="N9" s="95" t="s">
        <v>220</v>
      </c>
      <c r="O9" s="96"/>
      <c r="P9" s="96"/>
      <c r="Q9" s="96"/>
      <c r="R9" s="96"/>
      <c r="S9" s="48"/>
    </row>
    <row r="10" spans="2:22" ht="41.25" customHeight="1" x14ac:dyDescent="0.2">
      <c r="B10" s="14"/>
      <c r="C10" s="78" t="s">
        <v>213</v>
      </c>
      <c r="D10" s="78"/>
      <c r="E10" s="78" t="s">
        <v>214</v>
      </c>
      <c r="F10" s="78"/>
      <c r="G10" s="78" t="s">
        <v>215</v>
      </c>
      <c r="H10" s="78" t="s">
        <v>75</v>
      </c>
      <c r="M10" s="14"/>
      <c r="N10" s="78" t="s">
        <v>213</v>
      </c>
      <c r="O10" s="78"/>
      <c r="P10" s="78" t="s">
        <v>214</v>
      </c>
      <c r="Q10" s="78"/>
      <c r="R10" s="78" t="s">
        <v>215</v>
      </c>
      <c r="S10" s="97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8"/>
      <c r="H11" s="78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8"/>
      <c r="S11" s="97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1.4884233737596472E-2</v>
      </c>
      <c r="D12" s="51">
        <f t="shared" ref="D12:D29" si="1">+O12/V12</f>
        <v>0.16185226019845644</v>
      </c>
      <c r="E12" s="51">
        <f t="shared" ref="E12:E29" si="2">+P12/V12</f>
        <v>5.4024255788313123E-2</v>
      </c>
      <c r="F12" s="51">
        <f t="shared" ref="F12:F29" si="3">+Q12/V12</f>
        <v>0.33847850055126794</v>
      </c>
      <c r="G12" s="51">
        <f t="shared" ref="G12:G29" si="4">+R12/V12</f>
        <v>0.1868798235942668</v>
      </c>
      <c r="H12" s="51">
        <f>1-C12-D12-E12-F12-G12</f>
        <v>0.24388092613009915</v>
      </c>
      <c r="M12" s="3" t="s">
        <v>22</v>
      </c>
      <c r="N12" s="18">
        <v>135</v>
      </c>
      <c r="O12" s="18">
        <v>1468</v>
      </c>
      <c r="P12" s="18">
        <v>490</v>
      </c>
      <c r="Q12" s="18">
        <v>3070</v>
      </c>
      <c r="R12" s="18">
        <v>1695</v>
      </c>
      <c r="S12" s="10"/>
      <c r="T12" s="31">
        <v>7377</v>
      </c>
      <c r="U12" s="31">
        <v>2</v>
      </c>
      <c r="V12" s="31">
        <f>T12-U12+R12</f>
        <v>9070</v>
      </c>
    </row>
    <row r="13" spans="2:22" ht="20.100000000000001" customHeight="1" thickBot="1" x14ac:dyDescent="0.25">
      <c r="B13" s="4" t="s">
        <v>23</v>
      </c>
      <c r="C13" s="51">
        <f t="shared" si="0"/>
        <v>8.1833060556464818E-3</v>
      </c>
      <c r="D13" s="51">
        <f t="shared" si="1"/>
        <v>0.18412438625204583</v>
      </c>
      <c r="E13" s="51">
        <f t="shared" si="2"/>
        <v>1.2274959083469721E-2</v>
      </c>
      <c r="F13" s="51">
        <f t="shared" si="3"/>
        <v>0.29378068739770868</v>
      </c>
      <c r="G13" s="51">
        <f t="shared" si="4"/>
        <v>0.18166939443535188</v>
      </c>
      <c r="H13" s="51">
        <f t="shared" ref="H13:H29" si="5">1-C13-D13-E13-F13-G13</f>
        <v>0.31996726677577736</v>
      </c>
      <c r="M13" s="4" t="s">
        <v>23</v>
      </c>
      <c r="N13" s="19">
        <v>10</v>
      </c>
      <c r="O13" s="19">
        <v>225</v>
      </c>
      <c r="P13" s="19">
        <v>15</v>
      </c>
      <c r="Q13" s="19">
        <v>359</v>
      </c>
      <c r="R13" s="19">
        <v>222</v>
      </c>
      <c r="S13" s="10"/>
      <c r="T13" s="31">
        <v>1004</v>
      </c>
      <c r="U13" s="31">
        <v>4</v>
      </c>
      <c r="V13" s="31">
        <f t="shared" ref="V13:V29" si="6">T13-U13+R13</f>
        <v>1222</v>
      </c>
    </row>
    <row r="14" spans="2:22" ht="20.100000000000001" customHeight="1" thickBot="1" x14ac:dyDescent="0.25">
      <c r="B14" s="4" t="s">
        <v>24</v>
      </c>
      <c r="C14" s="51">
        <f t="shared" si="0"/>
        <v>1.5936254980079681E-2</v>
      </c>
      <c r="D14" s="51">
        <f t="shared" si="1"/>
        <v>0.23904382470119523</v>
      </c>
      <c r="E14" s="51">
        <f t="shared" si="2"/>
        <v>1.7928286852589643E-2</v>
      </c>
      <c r="F14" s="51">
        <f t="shared" si="3"/>
        <v>0.40239043824701193</v>
      </c>
      <c r="G14" s="51">
        <f t="shared" si="4"/>
        <v>0.27290836653386452</v>
      </c>
      <c r="H14" s="51">
        <f t="shared" si="5"/>
        <v>5.1792828685259029E-2</v>
      </c>
      <c r="M14" s="4" t="s">
        <v>24</v>
      </c>
      <c r="N14" s="19">
        <v>8</v>
      </c>
      <c r="O14" s="19">
        <v>120</v>
      </c>
      <c r="P14" s="19">
        <v>9</v>
      </c>
      <c r="Q14" s="19">
        <v>202</v>
      </c>
      <c r="R14" s="19">
        <v>137</v>
      </c>
      <c r="S14" s="10"/>
      <c r="T14" s="31">
        <v>366</v>
      </c>
      <c r="U14" s="31">
        <v>1</v>
      </c>
      <c r="V14" s="31">
        <f t="shared" si="6"/>
        <v>502</v>
      </c>
    </row>
    <row r="15" spans="2:22" ht="20.100000000000001" customHeight="1" thickBot="1" x14ac:dyDescent="0.25">
      <c r="B15" s="4" t="s">
        <v>25</v>
      </c>
      <c r="C15" s="51">
        <f t="shared" si="0"/>
        <v>1.1363636363636364E-2</v>
      </c>
      <c r="D15" s="51">
        <f t="shared" si="1"/>
        <v>0.15397727272727274</v>
      </c>
      <c r="E15" s="51">
        <f t="shared" si="2"/>
        <v>1.4772727272727272E-2</v>
      </c>
      <c r="F15" s="51">
        <f t="shared" si="3"/>
        <v>0.43352272727272728</v>
      </c>
      <c r="G15" s="51">
        <f t="shared" si="4"/>
        <v>0.13522727272727272</v>
      </c>
      <c r="H15" s="51">
        <f t="shared" si="5"/>
        <v>0.25113636363636371</v>
      </c>
      <c r="M15" s="4" t="s">
        <v>25</v>
      </c>
      <c r="N15" s="19">
        <v>20</v>
      </c>
      <c r="O15" s="19">
        <v>271</v>
      </c>
      <c r="P15" s="19">
        <v>26</v>
      </c>
      <c r="Q15" s="19">
        <v>763</v>
      </c>
      <c r="R15" s="19">
        <v>238</v>
      </c>
      <c r="S15" s="10"/>
      <c r="T15" s="31">
        <v>1522</v>
      </c>
      <c r="U15" s="31">
        <v>0</v>
      </c>
      <c r="V15" s="31">
        <f t="shared" si="6"/>
        <v>1760</v>
      </c>
    </row>
    <row r="16" spans="2:22" ht="20.100000000000001" customHeight="1" thickBot="1" x14ac:dyDescent="0.25">
      <c r="B16" s="4" t="s">
        <v>26</v>
      </c>
      <c r="C16" s="51">
        <f t="shared" si="0"/>
        <v>1.1946050096339113E-2</v>
      </c>
      <c r="D16" s="51">
        <f t="shared" si="1"/>
        <v>0.31522157996146438</v>
      </c>
      <c r="E16" s="51">
        <f t="shared" si="2"/>
        <v>4.7398843930635835E-2</v>
      </c>
      <c r="F16" s="51">
        <f t="shared" si="3"/>
        <v>0.46050096339113678</v>
      </c>
      <c r="G16" s="51">
        <f t="shared" si="4"/>
        <v>7.938342967244702E-2</v>
      </c>
      <c r="H16" s="51">
        <f t="shared" si="5"/>
        <v>8.5549132947976864E-2</v>
      </c>
      <c r="M16" s="4" t="s">
        <v>26</v>
      </c>
      <c r="N16" s="19">
        <v>31</v>
      </c>
      <c r="O16" s="19">
        <v>818</v>
      </c>
      <c r="P16" s="19">
        <v>123</v>
      </c>
      <c r="Q16" s="19">
        <v>1195</v>
      </c>
      <c r="R16" s="19">
        <v>206</v>
      </c>
      <c r="S16" s="10"/>
      <c r="T16" s="31">
        <v>2390</v>
      </c>
      <c r="U16" s="31">
        <v>1</v>
      </c>
      <c r="V16" s="31">
        <f t="shared" si="6"/>
        <v>2595</v>
      </c>
    </row>
    <row r="17" spans="2:22" ht="20.100000000000001" customHeight="1" thickBot="1" x14ac:dyDescent="0.25">
      <c r="B17" s="4" t="s">
        <v>27</v>
      </c>
      <c r="C17" s="51">
        <f t="shared" si="0"/>
        <v>8.8105726872246704E-3</v>
      </c>
      <c r="D17" s="51">
        <f t="shared" si="1"/>
        <v>0.20264317180616739</v>
      </c>
      <c r="E17" s="51">
        <f t="shared" si="2"/>
        <v>2.643171806167401E-2</v>
      </c>
      <c r="F17" s="51">
        <f t="shared" si="3"/>
        <v>0.42731277533039647</v>
      </c>
      <c r="G17" s="51">
        <f t="shared" si="4"/>
        <v>0.20264317180616739</v>
      </c>
      <c r="H17" s="51">
        <f t="shared" si="5"/>
        <v>0.1321585903083701</v>
      </c>
      <c r="M17" s="4" t="s">
        <v>27</v>
      </c>
      <c r="N17" s="19">
        <v>4</v>
      </c>
      <c r="O17" s="19">
        <v>92</v>
      </c>
      <c r="P17" s="19">
        <v>12</v>
      </c>
      <c r="Q17" s="19">
        <v>194</v>
      </c>
      <c r="R17" s="19">
        <v>92</v>
      </c>
      <c r="S17" s="10"/>
      <c r="T17" s="31">
        <v>362</v>
      </c>
      <c r="U17" s="31">
        <v>0</v>
      </c>
      <c r="V17" s="31">
        <f t="shared" si="6"/>
        <v>454</v>
      </c>
    </row>
    <row r="18" spans="2:22" ht="20.100000000000001" customHeight="1" thickBot="1" x14ac:dyDescent="0.25">
      <c r="B18" s="4" t="s">
        <v>28</v>
      </c>
      <c r="C18" s="51">
        <f t="shared" si="0"/>
        <v>1.8837018837018837E-2</v>
      </c>
      <c r="D18" s="51">
        <f t="shared" si="1"/>
        <v>0.13841113841113842</v>
      </c>
      <c r="E18" s="51">
        <f t="shared" si="2"/>
        <v>9.0090090090090089E-3</v>
      </c>
      <c r="F18" s="51">
        <f t="shared" si="3"/>
        <v>0.40294840294840295</v>
      </c>
      <c r="G18" s="51">
        <f t="shared" si="4"/>
        <v>0.29811629811629814</v>
      </c>
      <c r="H18" s="51">
        <f t="shared" si="5"/>
        <v>0.13267813267813267</v>
      </c>
      <c r="M18" s="4" t="s">
        <v>28</v>
      </c>
      <c r="N18" s="19">
        <v>23</v>
      </c>
      <c r="O18" s="19">
        <v>169</v>
      </c>
      <c r="P18" s="19">
        <v>11</v>
      </c>
      <c r="Q18" s="19">
        <v>492</v>
      </c>
      <c r="R18" s="19">
        <v>364</v>
      </c>
      <c r="S18" s="10"/>
      <c r="T18" s="31">
        <v>858</v>
      </c>
      <c r="U18" s="31">
        <v>1</v>
      </c>
      <c r="V18" s="31">
        <f t="shared" si="6"/>
        <v>1221</v>
      </c>
    </row>
    <row r="19" spans="2:22" ht="20.100000000000001" customHeight="1" thickBot="1" x14ac:dyDescent="0.25">
      <c r="B19" s="4" t="s">
        <v>29</v>
      </c>
      <c r="C19" s="51">
        <f t="shared" si="0"/>
        <v>1.4637904468412942E-2</v>
      </c>
      <c r="D19" s="51">
        <f t="shared" si="1"/>
        <v>0.19568567026194145</v>
      </c>
      <c r="E19" s="51">
        <f t="shared" si="2"/>
        <v>1.386748844375963E-2</v>
      </c>
      <c r="F19" s="51">
        <f t="shared" si="3"/>
        <v>0.45839753466872113</v>
      </c>
      <c r="G19" s="51">
        <f t="shared" si="4"/>
        <v>0.22419106317411402</v>
      </c>
      <c r="H19" s="51">
        <f t="shared" si="5"/>
        <v>9.3220338983050766E-2</v>
      </c>
      <c r="M19" s="4" t="s">
        <v>29</v>
      </c>
      <c r="N19" s="19">
        <v>19</v>
      </c>
      <c r="O19" s="19">
        <v>254</v>
      </c>
      <c r="P19" s="19">
        <v>18</v>
      </c>
      <c r="Q19" s="19">
        <v>595</v>
      </c>
      <c r="R19" s="19">
        <v>291</v>
      </c>
      <c r="S19" s="10"/>
      <c r="T19" s="31">
        <v>1008</v>
      </c>
      <c r="U19" s="31">
        <v>1</v>
      </c>
      <c r="V19" s="31">
        <f t="shared" si="6"/>
        <v>1298</v>
      </c>
    </row>
    <row r="20" spans="2:22" ht="20.100000000000001" customHeight="1" thickBot="1" x14ac:dyDescent="0.25">
      <c r="B20" s="4" t="s">
        <v>30</v>
      </c>
      <c r="C20" s="51">
        <f t="shared" si="0"/>
        <v>1.1965811965811967E-2</v>
      </c>
      <c r="D20" s="51">
        <f t="shared" si="1"/>
        <v>0.10123456790123457</v>
      </c>
      <c r="E20" s="51">
        <f t="shared" si="2"/>
        <v>2.2602089268755936E-2</v>
      </c>
      <c r="F20" s="51">
        <f t="shared" si="3"/>
        <v>0.39563152896486231</v>
      </c>
      <c r="G20" s="51">
        <f t="shared" si="4"/>
        <v>0.31396011396011397</v>
      </c>
      <c r="H20" s="51">
        <f t="shared" si="5"/>
        <v>0.15460588793922131</v>
      </c>
      <c r="M20" s="4" t="s">
        <v>30</v>
      </c>
      <c r="N20" s="19">
        <v>63</v>
      </c>
      <c r="O20" s="19">
        <v>533</v>
      </c>
      <c r="P20" s="19">
        <v>119</v>
      </c>
      <c r="Q20" s="19">
        <v>2083</v>
      </c>
      <c r="R20" s="19">
        <v>1653</v>
      </c>
      <c r="S20" s="10"/>
      <c r="T20" s="31">
        <v>3616</v>
      </c>
      <c r="U20" s="31">
        <v>4</v>
      </c>
      <c r="V20" s="31">
        <f t="shared" si="6"/>
        <v>5265</v>
      </c>
    </row>
    <row r="21" spans="2:22" ht="20.100000000000001" customHeight="1" thickBot="1" x14ac:dyDescent="0.25">
      <c r="B21" s="4" t="s">
        <v>31</v>
      </c>
      <c r="C21" s="51">
        <f t="shared" si="0"/>
        <v>1.4147316623097032E-2</v>
      </c>
      <c r="D21" s="51">
        <f t="shared" si="1"/>
        <v>0.17422727971705368</v>
      </c>
      <c r="E21" s="51">
        <f t="shared" si="2"/>
        <v>2.3373827464247269E-2</v>
      </c>
      <c r="F21" s="51">
        <f t="shared" si="3"/>
        <v>0.29125019221897586</v>
      </c>
      <c r="G21" s="51">
        <f t="shared" si="4"/>
        <v>0.1809933876672305</v>
      </c>
      <c r="H21" s="51">
        <f t="shared" si="5"/>
        <v>0.31600799630939569</v>
      </c>
      <c r="M21" s="4" t="s">
        <v>31</v>
      </c>
      <c r="N21" s="19">
        <v>92</v>
      </c>
      <c r="O21" s="19">
        <v>1133</v>
      </c>
      <c r="P21" s="19">
        <v>152</v>
      </c>
      <c r="Q21" s="19">
        <v>1894</v>
      </c>
      <c r="R21" s="19">
        <v>1177</v>
      </c>
      <c r="S21" s="10"/>
      <c r="T21" s="31">
        <v>5327</v>
      </c>
      <c r="U21" s="31">
        <v>1</v>
      </c>
      <c r="V21" s="31">
        <f t="shared" si="6"/>
        <v>6503</v>
      </c>
    </row>
    <row r="22" spans="2:22" ht="20.100000000000001" customHeight="1" thickBot="1" x14ac:dyDescent="0.25">
      <c r="B22" s="4" t="s">
        <v>32</v>
      </c>
      <c r="C22" s="51">
        <f t="shared" si="0"/>
        <v>1.1095700416088766E-2</v>
      </c>
      <c r="D22" s="51">
        <f t="shared" si="1"/>
        <v>0.24826629680998613</v>
      </c>
      <c r="E22" s="51">
        <f t="shared" si="2"/>
        <v>2.4965325936199722E-2</v>
      </c>
      <c r="F22" s="51">
        <f t="shared" si="3"/>
        <v>0.33980582524271846</v>
      </c>
      <c r="G22" s="51">
        <f t="shared" si="4"/>
        <v>0.28987517337031898</v>
      </c>
      <c r="H22" s="51">
        <f t="shared" si="5"/>
        <v>8.5991678224687951E-2</v>
      </c>
      <c r="M22" s="4" t="s">
        <v>32</v>
      </c>
      <c r="N22" s="19">
        <v>8</v>
      </c>
      <c r="O22" s="19">
        <v>179</v>
      </c>
      <c r="P22" s="19">
        <v>18</v>
      </c>
      <c r="Q22" s="19">
        <v>245</v>
      </c>
      <c r="R22" s="19">
        <v>209</v>
      </c>
      <c r="S22" s="10"/>
      <c r="T22" s="31">
        <v>512</v>
      </c>
      <c r="U22" s="31">
        <v>0</v>
      </c>
      <c r="V22" s="31">
        <f t="shared" si="6"/>
        <v>721</v>
      </c>
    </row>
    <row r="23" spans="2:22" ht="20.100000000000001" customHeight="1" thickBot="1" x14ac:dyDescent="0.25">
      <c r="B23" s="4" t="s">
        <v>33</v>
      </c>
      <c r="C23" s="51">
        <f t="shared" si="0"/>
        <v>1.7076502732240439E-2</v>
      </c>
      <c r="D23" s="51">
        <f t="shared" si="1"/>
        <v>0.1721311475409836</v>
      </c>
      <c r="E23" s="51">
        <f t="shared" si="2"/>
        <v>1.0245901639344262E-2</v>
      </c>
      <c r="F23" s="51">
        <f t="shared" si="3"/>
        <v>0.43647540983606559</v>
      </c>
      <c r="G23" s="51">
        <f t="shared" si="4"/>
        <v>0.23360655737704919</v>
      </c>
      <c r="H23" s="51">
        <f t="shared" si="5"/>
        <v>0.13046448087431692</v>
      </c>
      <c r="M23" s="4" t="s">
        <v>33</v>
      </c>
      <c r="N23" s="19">
        <v>25</v>
      </c>
      <c r="O23" s="19">
        <v>252</v>
      </c>
      <c r="P23" s="19">
        <v>15</v>
      </c>
      <c r="Q23" s="19">
        <v>639</v>
      </c>
      <c r="R23" s="19">
        <v>342</v>
      </c>
      <c r="S23" s="10"/>
      <c r="T23" s="31">
        <v>1123</v>
      </c>
      <c r="U23" s="31">
        <v>1</v>
      </c>
      <c r="V23" s="31">
        <f t="shared" si="6"/>
        <v>1464</v>
      </c>
    </row>
    <row r="24" spans="2:22" ht="20.100000000000001" customHeight="1" thickBot="1" x14ac:dyDescent="0.25">
      <c r="B24" s="4" t="s">
        <v>34</v>
      </c>
      <c r="C24" s="51">
        <f t="shared" si="0"/>
        <v>9.6769158732636171E-3</v>
      </c>
      <c r="D24" s="51">
        <f t="shared" si="1"/>
        <v>4.8852817231153423E-2</v>
      </c>
      <c r="E24" s="51">
        <f t="shared" si="2"/>
        <v>1.6856563134072109E-2</v>
      </c>
      <c r="F24" s="51">
        <f t="shared" si="3"/>
        <v>0.48540658654596536</v>
      </c>
      <c r="G24" s="51">
        <f t="shared" si="4"/>
        <v>0.21897924145465897</v>
      </c>
      <c r="H24" s="51">
        <f t="shared" si="5"/>
        <v>0.22022787576088654</v>
      </c>
      <c r="M24" s="4" t="s">
        <v>34</v>
      </c>
      <c r="N24" s="19">
        <v>62</v>
      </c>
      <c r="O24" s="19">
        <v>313</v>
      </c>
      <c r="P24" s="19">
        <v>108</v>
      </c>
      <c r="Q24" s="19">
        <v>3110</v>
      </c>
      <c r="R24" s="19">
        <v>1403</v>
      </c>
      <c r="S24" s="10"/>
      <c r="T24" s="31">
        <v>5011</v>
      </c>
      <c r="U24" s="31">
        <v>7</v>
      </c>
      <c r="V24" s="31">
        <f t="shared" si="6"/>
        <v>6407</v>
      </c>
    </row>
    <row r="25" spans="2:22" ht="20.100000000000001" customHeight="1" thickBot="1" x14ac:dyDescent="0.25">
      <c r="B25" s="4" t="s">
        <v>35</v>
      </c>
      <c r="C25" s="51">
        <f t="shared" si="0"/>
        <v>5.7240984544934172E-3</v>
      </c>
      <c r="D25" s="51">
        <f t="shared" si="1"/>
        <v>0.3033772180881511</v>
      </c>
      <c r="E25" s="51">
        <f t="shared" si="2"/>
        <v>1.4310246136233544E-2</v>
      </c>
      <c r="F25" s="51">
        <f t="shared" si="3"/>
        <v>0.39152833428734973</v>
      </c>
      <c r="G25" s="51">
        <f t="shared" si="4"/>
        <v>0.12306811677160848</v>
      </c>
      <c r="H25" s="51">
        <f t="shared" si="5"/>
        <v>0.16199198626216374</v>
      </c>
      <c r="M25" s="4" t="s">
        <v>35</v>
      </c>
      <c r="N25" s="19">
        <v>10</v>
      </c>
      <c r="O25" s="19">
        <v>530</v>
      </c>
      <c r="P25" s="19">
        <v>25</v>
      </c>
      <c r="Q25" s="19">
        <v>684</v>
      </c>
      <c r="R25" s="19">
        <v>215</v>
      </c>
      <c r="S25" s="10"/>
      <c r="T25" s="31">
        <v>1532</v>
      </c>
      <c r="U25" s="31">
        <v>0</v>
      </c>
      <c r="V25" s="31">
        <f t="shared" si="6"/>
        <v>1747</v>
      </c>
    </row>
    <row r="26" spans="2:22" ht="20.100000000000001" customHeight="1" thickBot="1" x14ac:dyDescent="0.25">
      <c r="B26" s="4" t="s">
        <v>36</v>
      </c>
      <c r="C26" s="51">
        <f t="shared" si="0"/>
        <v>8.3612040133779261E-3</v>
      </c>
      <c r="D26" s="51">
        <f t="shared" si="1"/>
        <v>0.11538461538461539</v>
      </c>
      <c r="E26" s="51">
        <f t="shared" si="2"/>
        <v>8.3612040133779261E-3</v>
      </c>
      <c r="F26" s="51">
        <f t="shared" si="3"/>
        <v>0.28260869565217389</v>
      </c>
      <c r="G26" s="51">
        <f t="shared" si="4"/>
        <v>0.11371237458193979</v>
      </c>
      <c r="H26" s="51">
        <f t="shared" si="5"/>
        <v>0.47157190635451512</v>
      </c>
      <c r="M26" s="4" t="s">
        <v>36</v>
      </c>
      <c r="N26" s="19">
        <v>5</v>
      </c>
      <c r="O26" s="19">
        <v>69</v>
      </c>
      <c r="P26" s="19">
        <v>5</v>
      </c>
      <c r="Q26" s="19">
        <v>169</v>
      </c>
      <c r="R26" s="19">
        <v>68</v>
      </c>
      <c r="S26" s="10"/>
      <c r="T26" s="31">
        <v>530</v>
      </c>
      <c r="U26" s="31">
        <v>0</v>
      </c>
      <c r="V26" s="31">
        <f t="shared" si="6"/>
        <v>598</v>
      </c>
    </row>
    <row r="27" spans="2:22" ht="20.100000000000001" customHeight="1" thickBot="1" x14ac:dyDescent="0.25">
      <c r="B27" s="5" t="s">
        <v>37</v>
      </c>
      <c r="C27" s="51">
        <f t="shared" si="0"/>
        <v>3.5739814152966403E-3</v>
      </c>
      <c r="D27" s="51">
        <f t="shared" si="1"/>
        <v>0.21658327376697642</v>
      </c>
      <c r="E27" s="51">
        <f t="shared" si="2"/>
        <v>7.8627591136526086E-3</v>
      </c>
      <c r="F27" s="51">
        <f t="shared" si="3"/>
        <v>0.37026447462473194</v>
      </c>
      <c r="G27" s="51">
        <f t="shared" si="4"/>
        <v>0.3030736240171551</v>
      </c>
      <c r="H27" s="51">
        <f t="shared" si="5"/>
        <v>9.8641887062187295E-2</v>
      </c>
      <c r="M27" s="5" t="s">
        <v>37</v>
      </c>
      <c r="N27" s="19">
        <v>5</v>
      </c>
      <c r="O27" s="19">
        <v>303</v>
      </c>
      <c r="P27" s="19">
        <v>11</v>
      </c>
      <c r="Q27" s="19">
        <v>518</v>
      </c>
      <c r="R27" s="19">
        <v>424</v>
      </c>
      <c r="S27" s="10"/>
      <c r="T27" s="31">
        <v>976</v>
      </c>
      <c r="U27" s="31">
        <v>1</v>
      </c>
      <c r="V27" s="31">
        <f t="shared" si="6"/>
        <v>1399</v>
      </c>
    </row>
    <row r="28" spans="2:22" ht="20.100000000000001" customHeight="1" thickBot="1" x14ac:dyDescent="0.25">
      <c r="B28" s="6" t="s">
        <v>38</v>
      </c>
      <c r="C28" s="51">
        <f t="shared" si="0"/>
        <v>7.462686567164179E-3</v>
      </c>
      <c r="D28" s="51">
        <f t="shared" si="1"/>
        <v>0.30597014925373134</v>
      </c>
      <c r="E28" s="51">
        <f t="shared" si="2"/>
        <v>0</v>
      </c>
      <c r="F28" s="51">
        <f t="shared" si="3"/>
        <v>0.35820895522388058</v>
      </c>
      <c r="G28" s="51">
        <f t="shared" si="4"/>
        <v>0.18656716417910449</v>
      </c>
      <c r="H28" s="51">
        <f t="shared" si="5"/>
        <v>0.1417910447761194</v>
      </c>
      <c r="M28" s="6" t="s">
        <v>38</v>
      </c>
      <c r="N28" s="20">
        <v>1</v>
      </c>
      <c r="O28" s="20">
        <v>41</v>
      </c>
      <c r="P28" s="20">
        <v>0</v>
      </c>
      <c r="Q28" s="20">
        <v>48</v>
      </c>
      <c r="R28" s="20">
        <v>25</v>
      </c>
      <c r="S28" s="10"/>
      <c r="T28" s="31">
        <v>109</v>
      </c>
      <c r="U28" s="31">
        <v>0</v>
      </c>
      <c r="V28" s="31">
        <f t="shared" si="6"/>
        <v>134</v>
      </c>
    </row>
    <row r="29" spans="2:22" ht="20.100000000000001" customHeight="1" thickBot="1" x14ac:dyDescent="0.25">
      <c r="B29" s="7" t="s">
        <v>39</v>
      </c>
      <c r="C29" s="52">
        <f t="shared" si="0"/>
        <v>1.2299338999055713E-2</v>
      </c>
      <c r="D29" s="52">
        <f t="shared" si="1"/>
        <v>0.15982058545797923</v>
      </c>
      <c r="E29" s="52">
        <f t="shared" si="2"/>
        <v>2.7313503305004722E-2</v>
      </c>
      <c r="F29" s="52">
        <f t="shared" si="3"/>
        <v>0.38385269121813032</v>
      </c>
      <c r="G29" s="52">
        <f t="shared" si="4"/>
        <v>0.20682247403210577</v>
      </c>
      <c r="H29" s="52">
        <f t="shared" si="5"/>
        <v>0.20989140698772438</v>
      </c>
      <c r="M29" s="7" t="s">
        <v>39</v>
      </c>
      <c r="N29" s="9">
        <f>SUM(N12:N28)</f>
        <v>521</v>
      </c>
      <c r="O29" s="9">
        <f>SUM(O12:O28)</f>
        <v>6770</v>
      </c>
      <c r="P29" s="9">
        <f>SUM(P12:P28)</f>
        <v>1157</v>
      </c>
      <c r="Q29" s="9">
        <f>SUM(Q12:Q28)</f>
        <v>16260</v>
      </c>
      <c r="R29" s="9">
        <f>SUM(R12:R28)</f>
        <v>8761</v>
      </c>
      <c r="S29" s="14"/>
      <c r="T29" s="9">
        <f>SUM(T12:T28)</f>
        <v>33623</v>
      </c>
      <c r="U29" s="9">
        <f>SUM(U12:U28)</f>
        <v>24</v>
      </c>
      <c r="V29" s="9">
        <f t="shared" si="6"/>
        <v>42360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N9:R9"/>
    <mergeCell ref="N10:O10"/>
    <mergeCell ref="P10:Q10"/>
    <mergeCell ref="R10:R11"/>
    <mergeCell ref="S10:S11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59" t="s">
        <v>68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10609</v>
      </c>
      <c r="D11" s="18">
        <v>3</v>
      </c>
      <c r="E11" s="18">
        <v>1</v>
      </c>
      <c r="F11" s="18">
        <v>0</v>
      </c>
      <c r="G11" s="18">
        <v>4910</v>
      </c>
      <c r="H11" s="18">
        <v>1721</v>
      </c>
      <c r="I11" s="18">
        <v>438</v>
      </c>
      <c r="J11" s="18">
        <v>671</v>
      </c>
      <c r="K11" s="18">
        <v>187</v>
      </c>
      <c r="L11" s="18">
        <v>200</v>
      </c>
      <c r="M11" s="18">
        <v>44</v>
      </c>
      <c r="N11" s="18">
        <v>92</v>
      </c>
      <c r="O11" s="18">
        <v>72</v>
      </c>
      <c r="P11" s="18">
        <v>694</v>
      </c>
      <c r="Q11" s="18">
        <v>1255</v>
      </c>
      <c r="R11" s="18">
        <v>321</v>
      </c>
    </row>
    <row r="12" spans="2:18" ht="20.100000000000001" customHeight="1" thickBot="1" x14ac:dyDescent="0.25">
      <c r="B12" s="4" t="s">
        <v>23</v>
      </c>
      <c r="C12" s="19">
        <v>1426</v>
      </c>
      <c r="D12" s="19">
        <v>0</v>
      </c>
      <c r="E12" s="19">
        <v>0</v>
      </c>
      <c r="F12" s="19">
        <v>0</v>
      </c>
      <c r="G12" s="19">
        <v>721</v>
      </c>
      <c r="H12" s="19">
        <v>152</v>
      </c>
      <c r="I12" s="19">
        <v>49</v>
      </c>
      <c r="J12" s="19">
        <v>105</v>
      </c>
      <c r="K12" s="19">
        <v>12</v>
      </c>
      <c r="L12" s="19">
        <v>13</v>
      </c>
      <c r="M12" s="19">
        <v>5</v>
      </c>
      <c r="N12" s="19">
        <v>19</v>
      </c>
      <c r="O12" s="19">
        <v>10</v>
      </c>
      <c r="P12" s="19">
        <v>171</v>
      </c>
      <c r="Q12" s="19">
        <v>158</v>
      </c>
      <c r="R12" s="19">
        <v>11</v>
      </c>
    </row>
    <row r="13" spans="2:18" ht="20.100000000000001" customHeight="1" thickBot="1" x14ac:dyDescent="0.25">
      <c r="B13" s="4" t="s">
        <v>24</v>
      </c>
      <c r="C13" s="19">
        <v>889</v>
      </c>
      <c r="D13" s="19">
        <v>0</v>
      </c>
      <c r="E13" s="19">
        <v>0</v>
      </c>
      <c r="F13" s="19">
        <v>0</v>
      </c>
      <c r="G13" s="19">
        <v>399</v>
      </c>
      <c r="H13" s="19">
        <v>108</v>
      </c>
      <c r="I13" s="19">
        <v>4</v>
      </c>
      <c r="J13" s="19">
        <v>63</v>
      </c>
      <c r="K13" s="19">
        <v>21</v>
      </c>
      <c r="L13" s="19">
        <v>36</v>
      </c>
      <c r="M13" s="19">
        <v>3</v>
      </c>
      <c r="N13" s="19">
        <v>3</v>
      </c>
      <c r="O13" s="19">
        <v>26</v>
      </c>
      <c r="P13" s="19">
        <v>105</v>
      </c>
      <c r="Q13" s="19">
        <v>110</v>
      </c>
      <c r="R13" s="19">
        <v>11</v>
      </c>
    </row>
    <row r="14" spans="2:18" ht="20.100000000000001" customHeight="1" thickBot="1" x14ac:dyDescent="0.25">
      <c r="B14" s="4" t="s">
        <v>25</v>
      </c>
      <c r="C14" s="19">
        <v>2079</v>
      </c>
      <c r="D14" s="19">
        <v>0</v>
      </c>
      <c r="E14" s="19">
        <v>0</v>
      </c>
      <c r="F14" s="19">
        <v>0</v>
      </c>
      <c r="G14" s="19">
        <v>883</v>
      </c>
      <c r="H14" s="19">
        <v>225</v>
      </c>
      <c r="I14" s="19">
        <v>200</v>
      </c>
      <c r="J14" s="19">
        <v>42</v>
      </c>
      <c r="K14" s="19">
        <v>21</v>
      </c>
      <c r="L14" s="19">
        <v>7</v>
      </c>
      <c r="M14" s="19">
        <v>42</v>
      </c>
      <c r="N14" s="19">
        <v>20</v>
      </c>
      <c r="O14" s="19">
        <v>57</v>
      </c>
      <c r="P14" s="19">
        <v>309</v>
      </c>
      <c r="Q14" s="19">
        <v>212</v>
      </c>
      <c r="R14" s="19">
        <v>61</v>
      </c>
    </row>
    <row r="15" spans="2:18" ht="20.100000000000001" customHeight="1" thickBot="1" x14ac:dyDescent="0.25">
      <c r="B15" s="4" t="s">
        <v>26</v>
      </c>
      <c r="C15" s="19">
        <v>3019</v>
      </c>
      <c r="D15" s="19">
        <v>3</v>
      </c>
      <c r="E15" s="19">
        <v>0</v>
      </c>
      <c r="F15" s="19">
        <v>0</v>
      </c>
      <c r="G15" s="19">
        <v>1792</v>
      </c>
      <c r="H15" s="19">
        <v>162</v>
      </c>
      <c r="I15" s="19">
        <v>62</v>
      </c>
      <c r="J15" s="19">
        <v>232</v>
      </c>
      <c r="K15" s="19">
        <v>29</v>
      </c>
      <c r="L15" s="19">
        <v>55</v>
      </c>
      <c r="M15" s="19">
        <v>8</v>
      </c>
      <c r="N15" s="19">
        <v>48</v>
      </c>
      <c r="O15" s="19">
        <v>11</v>
      </c>
      <c r="P15" s="19">
        <v>439</v>
      </c>
      <c r="Q15" s="19">
        <v>109</v>
      </c>
      <c r="R15" s="19">
        <v>69</v>
      </c>
    </row>
    <row r="16" spans="2:18" ht="20.100000000000001" customHeight="1" thickBot="1" x14ac:dyDescent="0.25">
      <c r="B16" s="4" t="s">
        <v>27</v>
      </c>
      <c r="C16" s="19">
        <v>660</v>
      </c>
      <c r="D16" s="19">
        <v>0</v>
      </c>
      <c r="E16" s="19">
        <v>0</v>
      </c>
      <c r="F16" s="19">
        <v>0</v>
      </c>
      <c r="G16" s="19">
        <v>285</v>
      </c>
      <c r="H16" s="19">
        <v>97</v>
      </c>
      <c r="I16" s="19">
        <v>4</v>
      </c>
      <c r="J16" s="19">
        <v>61</v>
      </c>
      <c r="K16" s="19">
        <v>4</v>
      </c>
      <c r="L16" s="19">
        <v>28</v>
      </c>
      <c r="M16" s="19">
        <v>6</v>
      </c>
      <c r="N16" s="19">
        <v>1</v>
      </c>
      <c r="O16" s="19">
        <v>0</v>
      </c>
      <c r="P16" s="19">
        <v>121</v>
      </c>
      <c r="Q16" s="19">
        <v>42</v>
      </c>
      <c r="R16" s="19">
        <v>11</v>
      </c>
    </row>
    <row r="17" spans="2:18" ht="20.100000000000001" customHeight="1" thickBot="1" x14ac:dyDescent="0.25">
      <c r="B17" s="4" t="s">
        <v>28</v>
      </c>
      <c r="C17" s="19">
        <v>1652</v>
      </c>
      <c r="D17" s="19">
        <v>1</v>
      </c>
      <c r="E17" s="19">
        <v>0</v>
      </c>
      <c r="F17" s="19">
        <v>1</v>
      </c>
      <c r="G17" s="19">
        <v>868</v>
      </c>
      <c r="H17" s="19">
        <v>283</v>
      </c>
      <c r="I17" s="19">
        <v>8</v>
      </c>
      <c r="J17" s="19">
        <v>45</v>
      </c>
      <c r="K17" s="19">
        <v>9</v>
      </c>
      <c r="L17" s="19">
        <v>3</v>
      </c>
      <c r="M17" s="19">
        <v>2</v>
      </c>
      <c r="N17" s="19">
        <v>50</v>
      </c>
      <c r="O17" s="19">
        <v>25</v>
      </c>
      <c r="P17" s="19">
        <v>114</v>
      </c>
      <c r="Q17" s="19">
        <v>240</v>
      </c>
      <c r="R17" s="19">
        <v>3</v>
      </c>
    </row>
    <row r="18" spans="2:18" ht="20.100000000000001" customHeight="1" thickBot="1" x14ac:dyDescent="0.25">
      <c r="B18" s="4" t="s">
        <v>29</v>
      </c>
      <c r="C18" s="19">
        <v>1797</v>
      </c>
      <c r="D18" s="19">
        <v>0</v>
      </c>
      <c r="E18" s="19">
        <v>0</v>
      </c>
      <c r="F18" s="19">
        <v>0</v>
      </c>
      <c r="G18" s="19">
        <v>1014</v>
      </c>
      <c r="H18" s="19">
        <v>378</v>
      </c>
      <c r="I18" s="19">
        <v>63</v>
      </c>
      <c r="J18" s="19">
        <v>24</v>
      </c>
      <c r="K18" s="19">
        <v>7</v>
      </c>
      <c r="L18" s="19">
        <v>6</v>
      </c>
      <c r="M18" s="19">
        <v>0</v>
      </c>
      <c r="N18" s="19">
        <v>1</v>
      </c>
      <c r="O18" s="19">
        <v>1</v>
      </c>
      <c r="P18" s="19">
        <v>37</v>
      </c>
      <c r="Q18" s="19">
        <v>231</v>
      </c>
      <c r="R18" s="19">
        <v>35</v>
      </c>
    </row>
    <row r="19" spans="2:18" ht="20.100000000000001" customHeight="1" thickBot="1" x14ac:dyDescent="0.25">
      <c r="B19" s="4" t="s">
        <v>30</v>
      </c>
      <c r="C19" s="19">
        <v>8189</v>
      </c>
      <c r="D19" s="19">
        <v>5</v>
      </c>
      <c r="E19" s="19">
        <v>0</v>
      </c>
      <c r="F19" s="19">
        <v>0</v>
      </c>
      <c r="G19" s="19">
        <v>3280</v>
      </c>
      <c r="H19" s="19">
        <v>1405</v>
      </c>
      <c r="I19" s="19">
        <v>511</v>
      </c>
      <c r="J19" s="19">
        <v>637</v>
      </c>
      <c r="K19" s="19">
        <v>188</v>
      </c>
      <c r="L19" s="19">
        <v>99</v>
      </c>
      <c r="M19" s="19">
        <v>122</v>
      </c>
      <c r="N19" s="19">
        <v>188</v>
      </c>
      <c r="O19" s="19">
        <v>50</v>
      </c>
      <c r="P19" s="19">
        <v>559</v>
      </c>
      <c r="Q19" s="19">
        <v>761</v>
      </c>
      <c r="R19" s="19">
        <v>384</v>
      </c>
    </row>
    <row r="20" spans="2:18" ht="20.100000000000001" customHeight="1" thickBot="1" x14ac:dyDescent="0.25">
      <c r="B20" s="4" t="s">
        <v>31</v>
      </c>
      <c r="C20" s="19">
        <v>7741</v>
      </c>
      <c r="D20" s="19">
        <v>1</v>
      </c>
      <c r="E20" s="19">
        <v>0</v>
      </c>
      <c r="F20" s="19">
        <v>0</v>
      </c>
      <c r="G20" s="19">
        <v>4329</v>
      </c>
      <c r="H20" s="19">
        <v>604</v>
      </c>
      <c r="I20" s="19">
        <v>422</v>
      </c>
      <c r="J20" s="19">
        <v>280</v>
      </c>
      <c r="K20" s="19">
        <v>83</v>
      </c>
      <c r="L20" s="19">
        <v>42</v>
      </c>
      <c r="M20" s="19">
        <v>85</v>
      </c>
      <c r="N20" s="19">
        <v>75</v>
      </c>
      <c r="O20" s="19">
        <v>35</v>
      </c>
      <c r="P20" s="19">
        <v>608</v>
      </c>
      <c r="Q20" s="19">
        <v>1104</v>
      </c>
      <c r="R20" s="19">
        <v>73</v>
      </c>
    </row>
    <row r="21" spans="2:18" ht="20.100000000000001" customHeight="1" thickBot="1" x14ac:dyDescent="0.25">
      <c r="B21" s="4" t="s">
        <v>32</v>
      </c>
      <c r="C21" s="19">
        <v>1011</v>
      </c>
      <c r="D21" s="19">
        <v>0</v>
      </c>
      <c r="E21" s="19">
        <v>0</v>
      </c>
      <c r="F21" s="19">
        <v>0</v>
      </c>
      <c r="G21" s="19">
        <v>300</v>
      </c>
      <c r="H21" s="19">
        <v>131</v>
      </c>
      <c r="I21" s="19">
        <v>47</v>
      </c>
      <c r="J21" s="19">
        <v>27</v>
      </c>
      <c r="K21" s="19">
        <v>3</v>
      </c>
      <c r="L21" s="19">
        <v>64</v>
      </c>
      <c r="M21" s="19">
        <v>38</v>
      </c>
      <c r="N21" s="19">
        <v>11</v>
      </c>
      <c r="O21" s="19">
        <v>8</v>
      </c>
      <c r="P21" s="19">
        <v>280</v>
      </c>
      <c r="Q21" s="19">
        <v>88</v>
      </c>
      <c r="R21" s="19">
        <v>14</v>
      </c>
    </row>
    <row r="22" spans="2:18" ht="20.100000000000001" customHeight="1" thickBot="1" x14ac:dyDescent="0.25">
      <c r="B22" s="4" t="s">
        <v>33</v>
      </c>
      <c r="C22" s="19">
        <v>1865</v>
      </c>
      <c r="D22" s="19">
        <v>2</v>
      </c>
      <c r="E22" s="19">
        <v>0</v>
      </c>
      <c r="F22" s="19">
        <v>0</v>
      </c>
      <c r="G22" s="19">
        <v>925</v>
      </c>
      <c r="H22" s="19">
        <v>342</v>
      </c>
      <c r="I22" s="19">
        <v>136</v>
      </c>
      <c r="J22" s="19">
        <v>44</v>
      </c>
      <c r="K22" s="19">
        <v>4</v>
      </c>
      <c r="L22" s="19">
        <v>47</v>
      </c>
      <c r="M22" s="19">
        <v>13</v>
      </c>
      <c r="N22" s="19">
        <v>27</v>
      </c>
      <c r="O22" s="19">
        <v>3</v>
      </c>
      <c r="P22" s="19">
        <v>96</v>
      </c>
      <c r="Q22" s="19">
        <v>199</v>
      </c>
      <c r="R22" s="19">
        <v>27</v>
      </c>
    </row>
    <row r="23" spans="2:18" ht="20.100000000000001" customHeight="1" thickBot="1" x14ac:dyDescent="0.25">
      <c r="B23" s="4" t="s">
        <v>34</v>
      </c>
      <c r="C23" s="19">
        <v>8275</v>
      </c>
      <c r="D23" s="19">
        <v>1</v>
      </c>
      <c r="E23" s="19">
        <v>0</v>
      </c>
      <c r="F23" s="19">
        <v>0</v>
      </c>
      <c r="G23" s="19">
        <v>4136</v>
      </c>
      <c r="H23" s="19">
        <v>638</v>
      </c>
      <c r="I23" s="19">
        <v>252</v>
      </c>
      <c r="J23" s="19">
        <v>410</v>
      </c>
      <c r="K23" s="19">
        <v>66</v>
      </c>
      <c r="L23" s="19">
        <v>355</v>
      </c>
      <c r="M23" s="19">
        <v>18</v>
      </c>
      <c r="N23" s="19">
        <v>12</v>
      </c>
      <c r="O23" s="19">
        <v>17</v>
      </c>
      <c r="P23" s="19">
        <v>842</v>
      </c>
      <c r="Q23" s="19">
        <v>1055</v>
      </c>
      <c r="R23" s="19">
        <v>473</v>
      </c>
    </row>
    <row r="24" spans="2:18" ht="20.100000000000001" customHeight="1" thickBot="1" x14ac:dyDescent="0.25">
      <c r="B24" s="4" t="s">
        <v>35</v>
      </c>
      <c r="C24" s="19">
        <v>2173</v>
      </c>
      <c r="D24" s="19">
        <v>0</v>
      </c>
      <c r="E24" s="19">
        <v>0</v>
      </c>
      <c r="F24" s="19">
        <v>0</v>
      </c>
      <c r="G24" s="19">
        <v>1091</v>
      </c>
      <c r="H24" s="19">
        <v>335</v>
      </c>
      <c r="I24" s="19">
        <v>79</v>
      </c>
      <c r="J24" s="19">
        <v>104</v>
      </c>
      <c r="K24" s="19">
        <v>13</v>
      </c>
      <c r="L24" s="19">
        <v>15</v>
      </c>
      <c r="M24" s="19">
        <v>8</v>
      </c>
      <c r="N24" s="19">
        <v>12</v>
      </c>
      <c r="O24" s="19">
        <v>56</v>
      </c>
      <c r="P24" s="19">
        <v>218</v>
      </c>
      <c r="Q24" s="19">
        <v>224</v>
      </c>
      <c r="R24" s="19">
        <v>18</v>
      </c>
    </row>
    <row r="25" spans="2:18" ht="20.100000000000001" customHeight="1" thickBot="1" x14ac:dyDescent="0.25">
      <c r="B25" s="4" t="s">
        <v>36</v>
      </c>
      <c r="C25" s="19">
        <v>679</v>
      </c>
      <c r="D25" s="19">
        <v>0</v>
      </c>
      <c r="E25" s="19">
        <v>0</v>
      </c>
      <c r="F25" s="19">
        <v>0</v>
      </c>
      <c r="G25" s="19">
        <v>327</v>
      </c>
      <c r="H25" s="19">
        <v>92</v>
      </c>
      <c r="I25" s="19">
        <v>0</v>
      </c>
      <c r="J25" s="19">
        <v>12</v>
      </c>
      <c r="K25" s="19">
        <v>1</v>
      </c>
      <c r="L25" s="19">
        <v>0</v>
      </c>
      <c r="M25" s="19">
        <v>0</v>
      </c>
      <c r="N25" s="19">
        <v>1</v>
      </c>
      <c r="O25" s="19">
        <v>0</v>
      </c>
      <c r="P25" s="19">
        <v>7</v>
      </c>
      <c r="Q25" s="19">
        <v>175</v>
      </c>
      <c r="R25" s="19">
        <v>64</v>
      </c>
    </row>
    <row r="26" spans="2:18" ht="20.100000000000001" customHeight="1" thickBot="1" x14ac:dyDescent="0.25">
      <c r="B26" s="5" t="s">
        <v>37</v>
      </c>
      <c r="C26" s="19">
        <v>1760</v>
      </c>
      <c r="D26" s="19">
        <v>2</v>
      </c>
      <c r="E26" s="19">
        <v>0</v>
      </c>
      <c r="F26" s="19">
        <v>0</v>
      </c>
      <c r="G26" s="19">
        <v>979</v>
      </c>
      <c r="H26" s="19">
        <v>282</v>
      </c>
      <c r="I26" s="19">
        <v>79</v>
      </c>
      <c r="J26" s="19">
        <v>12</v>
      </c>
      <c r="K26" s="19">
        <v>35</v>
      </c>
      <c r="L26" s="19">
        <v>0</v>
      </c>
      <c r="M26" s="19">
        <v>0</v>
      </c>
      <c r="N26" s="19">
        <v>0</v>
      </c>
      <c r="O26" s="19">
        <v>2</v>
      </c>
      <c r="P26" s="19">
        <v>195</v>
      </c>
      <c r="Q26" s="19">
        <v>138</v>
      </c>
      <c r="R26" s="19">
        <v>36</v>
      </c>
    </row>
    <row r="27" spans="2:18" ht="20.100000000000001" customHeight="1" thickBot="1" x14ac:dyDescent="0.25">
      <c r="B27" s="6" t="s">
        <v>38</v>
      </c>
      <c r="C27" s="20">
        <v>277</v>
      </c>
      <c r="D27" s="20">
        <v>0</v>
      </c>
      <c r="E27" s="20">
        <v>0</v>
      </c>
      <c r="F27" s="20">
        <v>0</v>
      </c>
      <c r="G27" s="20">
        <v>160</v>
      </c>
      <c r="H27" s="20">
        <v>79</v>
      </c>
      <c r="I27" s="20">
        <v>2</v>
      </c>
      <c r="J27" s="20">
        <v>0</v>
      </c>
      <c r="K27" s="20">
        <v>5</v>
      </c>
      <c r="L27" s="20">
        <v>1</v>
      </c>
      <c r="M27" s="20">
        <v>0</v>
      </c>
      <c r="N27" s="20">
        <v>1</v>
      </c>
      <c r="O27" s="20">
        <v>3</v>
      </c>
      <c r="P27" s="20">
        <v>14</v>
      </c>
      <c r="Q27" s="20">
        <v>11</v>
      </c>
      <c r="R27" s="20">
        <v>1</v>
      </c>
    </row>
    <row r="28" spans="2:18" ht="20.100000000000001" customHeight="1" thickBot="1" x14ac:dyDescent="0.25">
      <c r="B28" s="7" t="s">
        <v>39</v>
      </c>
      <c r="C28" s="9">
        <f>SUM(C11:C27)</f>
        <v>54101</v>
      </c>
      <c r="D28" s="9">
        <f t="shared" ref="D28:R28" si="0">SUM(D11:D27)</f>
        <v>18</v>
      </c>
      <c r="E28" s="9">
        <f t="shared" si="0"/>
        <v>1</v>
      </c>
      <c r="F28" s="9">
        <f t="shared" si="0"/>
        <v>1</v>
      </c>
      <c r="G28" s="9">
        <f t="shared" si="0"/>
        <v>26399</v>
      </c>
      <c r="H28" s="9">
        <f t="shared" si="0"/>
        <v>7034</v>
      </c>
      <c r="I28" s="9">
        <f t="shared" si="0"/>
        <v>2356</v>
      </c>
      <c r="J28" s="9">
        <f t="shared" si="0"/>
        <v>2769</v>
      </c>
      <c r="K28" s="9">
        <f t="shared" si="0"/>
        <v>688</v>
      </c>
      <c r="L28" s="9">
        <f t="shared" si="0"/>
        <v>971</v>
      </c>
      <c r="M28" s="9">
        <f t="shared" si="0"/>
        <v>394</v>
      </c>
      <c r="N28" s="9">
        <f t="shared" si="0"/>
        <v>561</v>
      </c>
      <c r="O28" s="9">
        <f t="shared" si="0"/>
        <v>376</v>
      </c>
      <c r="P28" s="9">
        <f t="shared" si="0"/>
        <v>4809</v>
      </c>
      <c r="Q28" s="9">
        <f t="shared" si="0"/>
        <v>6112</v>
      </c>
      <c r="R28" s="9">
        <f t="shared" si="0"/>
        <v>1612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6" t="s">
        <v>69</v>
      </c>
      <c r="D9" s="59"/>
      <c r="E9" s="59"/>
      <c r="F9" s="67"/>
      <c r="G9" s="66" t="s">
        <v>70</v>
      </c>
      <c r="H9" s="59"/>
      <c r="I9" s="59"/>
      <c r="J9" s="67"/>
      <c r="K9" s="66" t="s">
        <v>71</v>
      </c>
      <c r="L9" s="59"/>
      <c r="M9" s="59"/>
      <c r="N9" s="59"/>
      <c r="O9" s="59"/>
      <c r="P9" s="67"/>
      <c r="Q9" s="66" t="s">
        <v>72</v>
      </c>
      <c r="R9" s="59"/>
      <c r="S9" s="59"/>
      <c r="T9" s="59"/>
      <c r="U9" s="59"/>
      <c r="V9" s="6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506</v>
      </c>
      <c r="D11" s="18">
        <v>146</v>
      </c>
      <c r="E11" s="18">
        <v>293</v>
      </c>
      <c r="F11" s="18">
        <v>67</v>
      </c>
      <c r="G11" s="18">
        <v>182</v>
      </c>
      <c r="H11" s="18">
        <v>0</v>
      </c>
      <c r="I11" s="18">
        <v>173</v>
      </c>
      <c r="J11" s="18">
        <v>35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189</v>
      </c>
      <c r="R11" s="18">
        <v>197</v>
      </c>
      <c r="S11" s="18">
        <v>7</v>
      </c>
      <c r="T11" s="18">
        <v>21</v>
      </c>
      <c r="U11" s="18">
        <v>162</v>
      </c>
      <c r="V11" s="18">
        <v>518</v>
      </c>
    </row>
    <row r="12" spans="2:22" ht="20.100000000000001" customHeight="1" thickBot="1" x14ac:dyDescent="0.25">
      <c r="B12" s="4" t="s">
        <v>23</v>
      </c>
      <c r="C12" s="19">
        <v>73</v>
      </c>
      <c r="D12" s="19">
        <v>7</v>
      </c>
      <c r="E12" s="19">
        <v>40</v>
      </c>
      <c r="F12" s="19">
        <v>26</v>
      </c>
      <c r="G12" s="19">
        <v>28</v>
      </c>
      <c r="H12" s="19">
        <v>0</v>
      </c>
      <c r="I12" s="19">
        <v>26</v>
      </c>
      <c r="J12" s="19">
        <v>4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29</v>
      </c>
      <c r="R12" s="19">
        <v>30</v>
      </c>
      <c r="S12" s="19">
        <v>0</v>
      </c>
      <c r="T12" s="19">
        <v>1</v>
      </c>
      <c r="U12" s="19">
        <v>24</v>
      </c>
      <c r="V12" s="19">
        <v>70</v>
      </c>
    </row>
    <row r="13" spans="2:22" ht="20.100000000000001" customHeight="1" thickBot="1" x14ac:dyDescent="0.25">
      <c r="B13" s="4" t="s">
        <v>24</v>
      </c>
      <c r="C13" s="19">
        <v>24</v>
      </c>
      <c r="D13" s="19">
        <v>8</v>
      </c>
      <c r="E13" s="19">
        <v>12</v>
      </c>
      <c r="F13" s="19">
        <v>4</v>
      </c>
      <c r="G13" s="19">
        <v>16</v>
      </c>
      <c r="H13" s="19">
        <v>0</v>
      </c>
      <c r="I13" s="19">
        <v>16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13</v>
      </c>
      <c r="R13" s="19">
        <v>16</v>
      </c>
      <c r="S13" s="19">
        <v>0</v>
      </c>
      <c r="T13" s="19">
        <v>0</v>
      </c>
      <c r="U13" s="19">
        <v>12</v>
      </c>
      <c r="V13" s="19">
        <v>39</v>
      </c>
    </row>
    <row r="14" spans="2:22" ht="20.100000000000001" customHeight="1" thickBot="1" x14ac:dyDescent="0.25">
      <c r="B14" s="4" t="s">
        <v>25</v>
      </c>
      <c r="C14" s="19">
        <v>60</v>
      </c>
      <c r="D14" s="19">
        <v>25</v>
      </c>
      <c r="E14" s="19">
        <v>30</v>
      </c>
      <c r="F14" s="19">
        <v>5</v>
      </c>
      <c r="G14" s="19">
        <v>15</v>
      </c>
      <c r="H14" s="19">
        <v>0</v>
      </c>
      <c r="I14" s="19">
        <v>14</v>
      </c>
      <c r="J14" s="19">
        <v>4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25</v>
      </c>
      <c r="R14" s="19">
        <v>29</v>
      </c>
      <c r="S14" s="19">
        <v>0</v>
      </c>
      <c r="T14" s="19">
        <v>0</v>
      </c>
      <c r="U14" s="19">
        <v>14</v>
      </c>
      <c r="V14" s="19">
        <v>111</v>
      </c>
    </row>
    <row r="15" spans="2:22" ht="20.100000000000001" customHeight="1" thickBot="1" x14ac:dyDescent="0.25">
      <c r="B15" s="4" t="s">
        <v>26</v>
      </c>
      <c r="C15" s="19">
        <v>209</v>
      </c>
      <c r="D15" s="19">
        <v>53</v>
      </c>
      <c r="E15" s="19">
        <v>130</v>
      </c>
      <c r="F15" s="19">
        <v>26</v>
      </c>
      <c r="G15" s="19">
        <v>136</v>
      </c>
      <c r="H15" s="19">
        <v>2</v>
      </c>
      <c r="I15" s="19">
        <v>135</v>
      </c>
      <c r="J15" s="19">
        <v>19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124</v>
      </c>
      <c r="R15" s="19">
        <v>124</v>
      </c>
      <c r="S15" s="19">
        <v>7</v>
      </c>
      <c r="T15" s="19">
        <v>67</v>
      </c>
      <c r="U15" s="19">
        <v>100</v>
      </c>
      <c r="V15" s="19">
        <v>347</v>
      </c>
    </row>
    <row r="16" spans="2:22" ht="20.100000000000001" customHeight="1" thickBot="1" x14ac:dyDescent="0.25">
      <c r="B16" s="4" t="s">
        <v>27</v>
      </c>
      <c r="C16" s="19">
        <v>43</v>
      </c>
      <c r="D16" s="19">
        <v>8</v>
      </c>
      <c r="E16" s="19">
        <v>6</v>
      </c>
      <c r="F16" s="19">
        <v>29</v>
      </c>
      <c r="G16" s="19">
        <v>5</v>
      </c>
      <c r="H16" s="19">
        <v>0</v>
      </c>
      <c r="I16" s="19">
        <v>6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4</v>
      </c>
      <c r="R16" s="19">
        <v>4</v>
      </c>
      <c r="S16" s="19">
        <v>0</v>
      </c>
      <c r="T16" s="19">
        <v>0</v>
      </c>
      <c r="U16" s="19">
        <v>6</v>
      </c>
      <c r="V16" s="19">
        <v>26</v>
      </c>
    </row>
    <row r="17" spans="2:22" ht="20.100000000000001" customHeight="1" thickBot="1" x14ac:dyDescent="0.25">
      <c r="B17" s="4" t="s">
        <v>28</v>
      </c>
      <c r="C17" s="19">
        <v>190</v>
      </c>
      <c r="D17" s="19">
        <v>21</v>
      </c>
      <c r="E17" s="19">
        <v>25</v>
      </c>
      <c r="F17" s="19">
        <v>144</v>
      </c>
      <c r="G17" s="19">
        <v>16</v>
      </c>
      <c r="H17" s="19">
        <v>0</v>
      </c>
      <c r="I17" s="19">
        <v>16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17</v>
      </c>
      <c r="R17" s="19">
        <v>17</v>
      </c>
      <c r="S17" s="19">
        <v>0</v>
      </c>
      <c r="T17" s="19">
        <v>0</v>
      </c>
      <c r="U17" s="19">
        <v>11</v>
      </c>
      <c r="V17" s="19">
        <v>50</v>
      </c>
    </row>
    <row r="18" spans="2:22" ht="20.100000000000001" customHeight="1" thickBot="1" x14ac:dyDescent="0.25">
      <c r="B18" s="4" t="s">
        <v>29</v>
      </c>
      <c r="C18" s="19">
        <v>53</v>
      </c>
      <c r="D18" s="19">
        <v>20</v>
      </c>
      <c r="E18" s="19">
        <v>24</v>
      </c>
      <c r="F18" s="19">
        <v>9</v>
      </c>
      <c r="G18" s="19">
        <v>15</v>
      </c>
      <c r="H18" s="19">
        <v>0</v>
      </c>
      <c r="I18" s="19">
        <v>16</v>
      </c>
      <c r="J18" s="19">
        <v>10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39</v>
      </c>
      <c r="R18" s="19">
        <v>64</v>
      </c>
      <c r="S18" s="19">
        <v>0</v>
      </c>
      <c r="T18" s="19">
        <v>0</v>
      </c>
      <c r="U18" s="19">
        <v>9</v>
      </c>
      <c r="V18" s="19">
        <v>127</v>
      </c>
    </row>
    <row r="19" spans="2:22" ht="20.100000000000001" customHeight="1" thickBot="1" x14ac:dyDescent="0.25">
      <c r="B19" s="4" t="s">
        <v>30</v>
      </c>
      <c r="C19" s="19">
        <v>198</v>
      </c>
      <c r="D19" s="19">
        <v>89</v>
      </c>
      <c r="E19" s="19">
        <v>49</v>
      </c>
      <c r="F19" s="19">
        <v>60</v>
      </c>
      <c r="G19" s="19">
        <v>47</v>
      </c>
      <c r="H19" s="19">
        <v>0</v>
      </c>
      <c r="I19" s="19">
        <v>48</v>
      </c>
      <c r="J19" s="19">
        <v>15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50</v>
      </c>
      <c r="R19" s="19">
        <v>51</v>
      </c>
      <c r="S19" s="19">
        <v>0</v>
      </c>
      <c r="T19" s="19">
        <v>6</v>
      </c>
      <c r="U19" s="19">
        <v>46</v>
      </c>
      <c r="V19" s="19">
        <v>166</v>
      </c>
    </row>
    <row r="20" spans="2:22" ht="20.100000000000001" customHeight="1" thickBot="1" x14ac:dyDescent="0.25">
      <c r="B20" s="4" t="s">
        <v>31</v>
      </c>
      <c r="C20" s="19">
        <v>296</v>
      </c>
      <c r="D20" s="19">
        <v>177</v>
      </c>
      <c r="E20" s="19">
        <v>100</v>
      </c>
      <c r="F20" s="19">
        <v>19</v>
      </c>
      <c r="G20" s="19">
        <v>44</v>
      </c>
      <c r="H20" s="19">
        <v>0</v>
      </c>
      <c r="I20" s="19">
        <v>35</v>
      </c>
      <c r="J20" s="19">
        <v>17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119</v>
      </c>
      <c r="R20" s="19">
        <v>126</v>
      </c>
      <c r="S20" s="19">
        <v>0</v>
      </c>
      <c r="T20" s="19">
        <v>10</v>
      </c>
      <c r="U20" s="19">
        <v>115</v>
      </c>
      <c r="V20" s="19">
        <v>242</v>
      </c>
    </row>
    <row r="21" spans="2:22" ht="20.100000000000001" customHeight="1" thickBot="1" x14ac:dyDescent="0.25">
      <c r="B21" s="4" t="s">
        <v>32</v>
      </c>
      <c r="C21" s="19">
        <v>18</v>
      </c>
      <c r="D21" s="19">
        <v>5</v>
      </c>
      <c r="E21" s="19">
        <v>13</v>
      </c>
      <c r="F21" s="19">
        <v>0</v>
      </c>
      <c r="G21" s="19">
        <v>12</v>
      </c>
      <c r="H21" s="19">
        <v>0</v>
      </c>
      <c r="I21" s="19">
        <v>12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16</v>
      </c>
      <c r="R21" s="19">
        <v>16</v>
      </c>
      <c r="S21" s="19">
        <v>0</v>
      </c>
      <c r="T21" s="19">
        <v>1</v>
      </c>
      <c r="U21" s="19">
        <v>12</v>
      </c>
      <c r="V21" s="19">
        <v>36</v>
      </c>
    </row>
    <row r="22" spans="2:22" ht="20.100000000000001" customHeight="1" thickBot="1" x14ac:dyDescent="0.25">
      <c r="B22" s="4" t="s">
        <v>33</v>
      </c>
      <c r="C22" s="19">
        <v>105</v>
      </c>
      <c r="D22" s="19">
        <v>37</v>
      </c>
      <c r="E22" s="19">
        <v>44</v>
      </c>
      <c r="F22" s="19">
        <v>24</v>
      </c>
      <c r="G22" s="19">
        <v>24</v>
      </c>
      <c r="H22" s="19">
        <v>0</v>
      </c>
      <c r="I22" s="19">
        <v>19</v>
      </c>
      <c r="J22" s="19">
        <v>9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17</v>
      </c>
      <c r="R22" s="19">
        <v>19</v>
      </c>
      <c r="S22" s="19">
        <v>2</v>
      </c>
      <c r="T22" s="19">
        <v>4</v>
      </c>
      <c r="U22" s="19">
        <v>22</v>
      </c>
      <c r="V22" s="19">
        <v>95</v>
      </c>
    </row>
    <row r="23" spans="2:22" ht="20.100000000000001" customHeight="1" thickBot="1" x14ac:dyDescent="0.25">
      <c r="B23" s="4" t="s">
        <v>34</v>
      </c>
      <c r="C23" s="19">
        <v>144</v>
      </c>
      <c r="D23" s="19">
        <v>64</v>
      </c>
      <c r="E23" s="19">
        <v>61</v>
      </c>
      <c r="F23" s="19">
        <v>19</v>
      </c>
      <c r="G23" s="19">
        <v>48</v>
      </c>
      <c r="H23" s="19">
        <v>0</v>
      </c>
      <c r="I23" s="19">
        <v>48</v>
      </c>
      <c r="J23" s="19">
        <v>6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42</v>
      </c>
      <c r="R23" s="19">
        <v>85</v>
      </c>
      <c r="S23" s="19">
        <v>0</v>
      </c>
      <c r="T23" s="19">
        <v>19</v>
      </c>
      <c r="U23" s="19">
        <v>36</v>
      </c>
      <c r="V23" s="19">
        <v>123</v>
      </c>
    </row>
    <row r="24" spans="2:22" ht="20.100000000000001" customHeight="1" thickBot="1" x14ac:dyDescent="0.25">
      <c r="B24" s="4" t="s">
        <v>35</v>
      </c>
      <c r="C24" s="19">
        <v>69</v>
      </c>
      <c r="D24" s="19">
        <v>43</v>
      </c>
      <c r="E24" s="19">
        <v>22</v>
      </c>
      <c r="F24" s="19">
        <v>4</v>
      </c>
      <c r="G24" s="19">
        <v>65</v>
      </c>
      <c r="H24" s="19">
        <v>0</v>
      </c>
      <c r="I24" s="19">
        <v>63</v>
      </c>
      <c r="J24" s="19">
        <v>11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43</v>
      </c>
      <c r="R24" s="19">
        <v>44</v>
      </c>
      <c r="S24" s="19">
        <v>0</v>
      </c>
      <c r="T24" s="19">
        <v>0</v>
      </c>
      <c r="U24" s="19">
        <v>49</v>
      </c>
      <c r="V24" s="19">
        <v>120</v>
      </c>
    </row>
    <row r="25" spans="2:22" ht="20.100000000000001" customHeight="1" thickBot="1" x14ac:dyDescent="0.25">
      <c r="B25" s="4" t="s">
        <v>36</v>
      </c>
      <c r="C25" s="19">
        <v>23</v>
      </c>
      <c r="D25" s="19">
        <v>3</v>
      </c>
      <c r="E25" s="19">
        <v>15</v>
      </c>
      <c r="F25" s="19">
        <v>5</v>
      </c>
      <c r="G25" s="19">
        <v>4</v>
      </c>
      <c r="H25" s="19">
        <v>0</v>
      </c>
      <c r="I25" s="19">
        <v>4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10</v>
      </c>
      <c r="R25" s="19">
        <v>10</v>
      </c>
      <c r="S25" s="19">
        <v>0</v>
      </c>
      <c r="T25" s="19">
        <v>0</v>
      </c>
      <c r="U25" s="19">
        <v>7</v>
      </c>
      <c r="V25" s="19">
        <v>26</v>
      </c>
    </row>
    <row r="26" spans="2:22" ht="20.100000000000001" customHeight="1" thickBot="1" x14ac:dyDescent="0.25">
      <c r="B26" s="5" t="s">
        <v>37</v>
      </c>
      <c r="C26" s="19">
        <v>70</v>
      </c>
      <c r="D26" s="19">
        <v>48</v>
      </c>
      <c r="E26" s="19">
        <v>16</v>
      </c>
      <c r="F26" s="19">
        <v>6</v>
      </c>
      <c r="G26" s="19">
        <v>41</v>
      </c>
      <c r="H26" s="19">
        <v>0</v>
      </c>
      <c r="I26" s="19">
        <v>41</v>
      </c>
      <c r="J26" s="19">
        <v>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31</v>
      </c>
      <c r="R26" s="19">
        <v>31</v>
      </c>
      <c r="S26" s="19">
        <v>0</v>
      </c>
      <c r="T26" s="19">
        <v>5</v>
      </c>
      <c r="U26" s="19">
        <v>22</v>
      </c>
      <c r="V26" s="19">
        <v>67</v>
      </c>
    </row>
    <row r="27" spans="2:22" ht="20.100000000000001" customHeight="1" thickBot="1" x14ac:dyDescent="0.25">
      <c r="B27" s="6" t="s">
        <v>38</v>
      </c>
      <c r="C27" s="20">
        <v>3</v>
      </c>
      <c r="D27" s="20">
        <v>2</v>
      </c>
      <c r="E27" s="20">
        <v>1</v>
      </c>
      <c r="F27" s="20">
        <v>0</v>
      </c>
      <c r="G27" s="20">
        <v>1</v>
      </c>
      <c r="H27" s="20">
        <v>0</v>
      </c>
      <c r="I27" s="20">
        <v>1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1</v>
      </c>
      <c r="R27" s="20">
        <v>1</v>
      </c>
      <c r="S27" s="20">
        <v>0</v>
      </c>
      <c r="T27" s="20">
        <v>0</v>
      </c>
      <c r="U27" s="20">
        <v>1</v>
      </c>
      <c r="V27" s="20">
        <v>7</v>
      </c>
    </row>
    <row r="28" spans="2:22" ht="20.100000000000001" customHeight="1" thickBot="1" x14ac:dyDescent="0.25">
      <c r="B28" s="7" t="s">
        <v>39</v>
      </c>
      <c r="C28" s="9">
        <f>SUM(C11:C27)</f>
        <v>2084</v>
      </c>
      <c r="D28" s="9">
        <f t="shared" ref="D28:V28" si="0">SUM(D11:D27)</f>
        <v>756</v>
      </c>
      <c r="E28" s="9">
        <f t="shared" si="0"/>
        <v>881</v>
      </c>
      <c r="F28" s="9">
        <f t="shared" si="0"/>
        <v>447</v>
      </c>
      <c r="G28" s="9">
        <f t="shared" si="0"/>
        <v>699</v>
      </c>
      <c r="H28" s="9">
        <f t="shared" si="0"/>
        <v>2</v>
      </c>
      <c r="I28" s="9">
        <f t="shared" si="0"/>
        <v>673</v>
      </c>
      <c r="J28" s="9">
        <f t="shared" si="0"/>
        <v>138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769</v>
      </c>
      <c r="R28" s="9">
        <f t="shared" si="0"/>
        <v>864</v>
      </c>
      <c r="S28" s="9">
        <f t="shared" si="0"/>
        <v>16</v>
      </c>
      <c r="T28" s="9">
        <f t="shared" si="0"/>
        <v>134</v>
      </c>
      <c r="U28" s="9">
        <f t="shared" si="0"/>
        <v>648</v>
      </c>
      <c r="V28" s="9">
        <f t="shared" si="0"/>
        <v>2170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6" t="s">
        <v>80</v>
      </c>
      <c r="D9" s="59"/>
      <c r="E9" s="59"/>
      <c r="F9" s="67"/>
      <c r="G9" s="66" t="s">
        <v>81</v>
      </c>
      <c r="H9" s="59"/>
      <c r="I9" s="59"/>
      <c r="J9" s="67"/>
      <c r="K9" s="66" t="s">
        <v>82</v>
      </c>
      <c r="L9" s="59"/>
      <c r="M9" s="59"/>
      <c r="N9" s="67"/>
      <c r="O9" s="66" t="s">
        <v>83</v>
      </c>
      <c r="P9" s="59"/>
      <c r="Q9" s="59"/>
      <c r="R9" s="67"/>
      <c r="S9" s="66" t="s">
        <v>84</v>
      </c>
      <c r="T9" s="59"/>
      <c r="U9" s="59"/>
      <c r="V9" s="67"/>
      <c r="W9" s="66" t="s">
        <v>85</v>
      </c>
      <c r="X9" s="59"/>
      <c r="Y9" s="59"/>
      <c r="Z9" s="67"/>
      <c r="AA9" s="66" t="s">
        <v>86</v>
      </c>
      <c r="AB9" s="59"/>
      <c r="AC9" s="59"/>
      <c r="AD9" s="67"/>
      <c r="AE9" s="66" t="s">
        <v>87</v>
      </c>
      <c r="AF9" s="59"/>
      <c r="AG9" s="59"/>
      <c r="AH9" s="67"/>
      <c r="AI9" s="66" t="s">
        <v>88</v>
      </c>
      <c r="AJ9" s="59"/>
      <c r="AK9" s="59"/>
      <c r="AL9" s="67"/>
      <c r="AM9" s="66" t="s">
        <v>89</v>
      </c>
      <c r="AN9" s="59"/>
      <c r="AO9" s="59"/>
      <c r="AP9" s="67"/>
      <c r="AQ9" s="66" t="s">
        <v>90</v>
      </c>
      <c r="AR9" s="59"/>
      <c r="AS9" s="59"/>
      <c r="AT9" s="67"/>
      <c r="AU9" s="66" t="s">
        <v>255</v>
      </c>
      <c r="AV9" s="59"/>
      <c r="AW9" s="59"/>
      <c r="AX9" s="67"/>
      <c r="AY9" s="66" t="s">
        <v>91</v>
      </c>
      <c r="AZ9" s="59"/>
      <c r="BA9" s="59"/>
      <c r="BB9" s="67"/>
      <c r="BC9" s="66" t="s">
        <v>243</v>
      </c>
      <c r="BD9" s="59"/>
      <c r="BE9" s="59"/>
      <c r="BF9" s="67"/>
      <c r="BG9" s="66" t="s">
        <v>92</v>
      </c>
      <c r="BH9" s="59"/>
      <c r="BI9" s="59"/>
      <c r="BJ9" s="67"/>
      <c r="BK9" s="66" t="s">
        <v>93</v>
      </c>
      <c r="BL9" s="59"/>
      <c r="BM9" s="59"/>
      <c r="BN9" s="67"/>
      <c r="BO9" s="66" t="s">
        <v>94</v>
      </c>
      <c r="BP9" s="59"/>
      <c r="BQ9" s="59"/>
      <c r="BR9" s="67"/>
      <c r="BS9" s="66" t="s">
        <v>95</v>
      </c>
      <c r="BT9" s="59"/>
      <c r="BU9" s="59"/>
      <c r="BV9" s="67"/>
      <c r="BW9" s="66" t="s">
        <v>96</v>
      </c>
      <c r="BX9" s="59"/>
      <c r="BY9" s="59"/>
      <c r="BZ9" s="67"/>
      <c r="CA9" s="66" t="s">
        <v>97</v>
      </c>
      <c r="CB9" s="59"/>
      <c r="CC9" s="59"/>
      <c r="CD9" s="67"/>
      <c r="CE9" s="66" t="s">
        <v>244</v>
      </c>
      <c r="CF9" s="59"/>
      <c r="CG9" s="59"/>
      <c r="CH9" s="59"/>
      <c r="CI9" s="66" t="s">
        <v>245</v>
      </c>
      <c r="CJ9" s="59"/>
      <c r="CK9" s="59"/>
      <c r="CL9" s="59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998</v>
      </c>
      <c r="D11" s="18">
        <v>15</v>
      </c>
      <c r="E11" s="18">
        <v>936</v>
      </c>
      <c r="F11" s="18">
        <v>3220</v>
      </c>
      <c r="G11" s="18">
        <v>8</v>
      </c>
      <c r="H11" s="18">
        <v>0</v>
      </c>
      <c r="I11" s="18">
        <v>6</v>
      </c>
      <c r="J11" s="18">
        <v>23</v>
      </c>
      <c r="K11" s="18">
        <v>8</v>
      </c>
      <c r="L11" s="18">
        <v>0</v>
      </c>
      <c r="M11" s="18">
        <v>11</v>
      </c>
      <c r="N11" s="18">
        <v>6</v>
      </c>
      <c r="O11" s="18">
        <v>0</v>
      </c>
      <c r="P11" s="18">
        <v>0</v>
      </c>
      <c r="Q11" s="18">
        <v>1</v>
      </c>
      <c r="R11" s="18">
        <v>2</v>
      </c>
      <c r="S11" s="18">
        <v>35</v>
      </c>
      <c r="T11" s="18">
        <v>11</v>
      </c>
      <c r="U11" s="18">
        <v>34</v>
      </c>
      <c r="V11" s="18">
        <v>34</v>
      </c>
      <c r="W11" s="18">
        <v>290</v>
      </c>
      <c r="X11" s="18">
        <v>0</v>
      </c>
      <c r="Y11" s="18">
        <v>276</v>
      </c>
      <c r="Z11" s="18">
        <v>1003</v>
      </c>
      <c r="AA11" s="18">
        <v>0</v>
      </c>
      <c r="AB11" s="18">
        <v>0</v>
      </c>
      <c r="AC11" s="18">
        <v>0</v>
      </c>
      <c r="AD11" s="18">
        <v>0</v>
      </c>
      <c r="AE11" s="18">
        <v>7</v>
      </c>
      <c r="AF11" s="18">
        <v>0</v>
      </c>
      <c r="AG11" s="18">
        <v>7</v>
      </c>
      <c r="AH11" s="18">
        <v>28</v>
      </c>
      <c r="AI11" s="18">
        <v>0</v>
      </c>
      <c r="AJ11" s="18">
        <v>0</v>
      </c>
      <c r="AK11" s="18">
        <v>0</v>
      </c>
      <c r="AL11" s="18">
        <v>0</v>
      </c>
      <c r="AM11" s="18">
        <v>15</v>
      </c>
      <c r="AN11" s="18">
        <v>1</v>
      </c>
      <c r="AO11" s="18">
        <v>13</v>
      </c>
      <c r="AP11" s="18">
        <v>18</v>
      </c>
      <c r="AQ11" s="18">
        <v>205</v>
      </c>
      <c r="AR11" s="18">
        <v>0</v>
      </c>
      <c r="AS11" s="18">
        <v>181</v>
      </c>
      <c r="AT11" s="18">
        <v>585</v>
      </c>
      <c r="AU11" s="18">
        <v>1</v>
      </c>
      <c r="AV11" s="18">
        <v>0</v>
      </c>
      <c r="AW11" s="18">
        <v>3</v>
      </c>
      <c r="AX11" s="18">
        <v>8</v>
      </c>
      <c r="AY11" s="18">
        <v>32</v>
      </c>
      <c r="AZ11" s="18">
        <v>0</v>
      </c>
      <c r="BA11" s="18">
        <v>31</v>
      </c>
      <c r="BB11" s="18">
        <v>66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2</v>
      </c>
      <c r="BL11" s="18">
        <v>0</v>
      </c>
      <c r="BM11" s="18">
        <v>1</v>
      </c>
      <c r="BN11" s="18">
        <v>5</v>
      </c>
      <c r="BO11" s="18">
        <v>0</v>
      </c>
      <c r="BP11" s="18">
        <v>0</v>
      </c>
      <c r="BQ11" s="18">
        <v>0</v>
      </c>
      <c r="BR11" s="18">
        <v>0</v>
      </c>
      <c r="BS11" s="18">
        <v>38</v>
      </c>
      <c r="BT11" s="18">
        <v>0</v>
      </c>
      <c r="BU11" s="18">
        <v>31</v>
      </c>
      <c r="BV11" s="18">
        <v>195</v>
      </c>
      <c r="BW11" s="18">
        <v>30</v>
      </c>
      <c r="BX11" s="18">
        <v>3</v>
      </c>
      <c r="BY11" s="18">
        <v>31</v>
      </c>
      <c r="BZ11" s="18">
        <v>56</v>
      </c>
      <c r="CA11" s="18">
        <v>327</v>
      </c>
      <c r="CB11" s="18">
        <v>0</v>
      </c>
      <c r="CC11" s="18">
        <v>310</v>
      </c>
      <c r="CD11" s="18">
        <v>1191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155</v>
      </c>
      <c r="D12" s="19">
        <v>3</v>
      </c>
      <c r="E12" s="19">
        <v>113</v>
      </c>
      <c r="F12" s="19">
        <v>276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1</v>
      </c>
      <c r="P12" s="19">
        <v>0</v>
      </c>
      <c r="Q12" s="19">
        <v>0</v>
      </c>
      <c r="R12" s="19">
        <v>1</v>
      </c>
      <c r="S12" s="19">
        <v>9</v>
      </c>
      <c r="T12" s="19">
        <v>0</v>
      </c>
      <c r="U12" s="19">
        <v>7</v>
      </c>
      <c r="V12" s="19">
        <v>9</v>
      </c>
      <c r="W12" s="19">
        <v>44</v>
      </c>
      <c r="X12" s="19">
        <v>0</v>
      </c>
      <c r="Y12" s="19">
        <v>31</v>
      </c>
      <c r="Z12" s="19">
        <v>86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1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6</v>
      </c>
      <c r="AN12" s="19">
        <v>1</v>
      </c>
      <c r="AO12" s="19">
        <v>6</v>
      </c>
      <c r="AP12" s="19">
        <v>3</v>
      </c>
      <c r="AQ12" s="19">
        <v>35</v>
      </c>
      <c r="AR12" s="19">
        <v>0</v>
      </c>
      <c r="AS12" s="19">
        <v>27</v>
      </c>
      <c r="AT12" s="19">
        <v>46</v>
      </c>
      <c r="AU12" s="19">
        <v>2</v>
      </c>
      <c r="AV12" s="19">
        <v>0</v>
      </c>
      <c r="AW12" s="19">
        <v>2</v>
      </c>
      <c r="AX12" s="19">
        <v>0</v>
      </c>
      <c r="AY12" s="19">
        <v>7</v>
      </c>
      <c r="AZ12" s="19">
        <v>0</v>
      </c>
      <c r="BA12" s="19">
        <v>4</v>
      </c>
      <c r="BB12" s="19">
        <v>20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3</v>
      </c>
      <c r="BT12" s="19">
        <v>0</v>
      </c>
      <c r="BU12" s="19">
        <v>2</v>
      </c>
      <c r="BV12" s="19">
        <v>7</v>
      </c>
      <c r="BW12" s="19">
        <v>4</v>
      </c>
      <c r="BX12" s="19">
        <v>2</v>
      </c>
      <c r="BY12" s="19">
        <v>6</v>
      </c>
      <c r="BZ12" s="19">
        <v>2</v>
      </c>
      <c r="CA12" s="19">
        <v>44</v>
      </c>
      <c r="CB12" s="19">
        <v>0</v>
      </c>
      <c r="CC12" s="19">
        <v>27</v>
      </c>
      <c r="CD12" s="19">
        <v>101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89</v>
      </c>
      <c r="D13" s="19">
        <v>3</v>
      </c>
      <c r="E13" s="19">
        <v>41</v>
      </c>
      <c r="F13" s="19">
        <v>266</v>
      </c>
      <c r="G13" s="19">
        <v>0</v>
      </c>
      <c r="H13" s="19">
        <v>0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</v>
      </c>
      <c r="T13" s="19">
        <v>1</v>
      </c>
      <c r="U13" s="19">
        <v>2</v>
      </c>
      <c r="V13" s="19">
        <v>5</v>
      </c>
      <c r="W13" s="19">
        <v>35</v>
      </c>
      <c r="X13" s="19">
        <v>0</v>
      </c>
      <c r="Y13" s="19">
        <v>15</v>
      </c>
      <c r="Z13" s="19">
        <v>91</v>
      </c>
      <c r="AA13" s="19">
        <v>0</v>
      </c>
      <c r="AB13" s="19">
        <v>0</v>
      </c>
      <c r="AC13" s="19">
        <v>0</v>
      </c>
      <c r="AD13" s="19">
        <v>0</v>
      </c>
      <c r="AE13" s="19">
        <v>2</v>
      </c>
      <c r="AF13" s="19">
        <v>0</v>
      </c>
      <c r="AG13" s="19">
        <v>0</v>
      </c>
      <c r="AH13" s="19">
        <v>3</v>
      </c>
      <c r="AI13" s="19">
        <v>0</v>
      </c>
      <c r="AJ13" s="19">
        <v>0</v>
      </c>
      <c r="AK13" s="19">
        <v>0</v>
      </c>
      <c r="AL13" s="19">
        <v>0</v>
      </c>
      <c r="AM13" s="19">
        <v>3</v>
      </c>
      <c r="AN13" s="19">
        <v>1</v>
      </c>
      <c r="AO13" s="19">
        <v>2</v>
      </c>
      <c r="AP13" s="19">
        <v>3</v>
      </c>
      <c r="AQ13" s="19">
        <v>15</v>
      </c>
      <c r="AR13" s="19">
        <v>0</v>
      </c>
      <c r="AS13" s="19">
        <v>5</v>
      </c>
      <c r="AT13" s="19">
        <v>58</v>
      </c>
      <c r="AU13" s="19">
        <v>1</v>
      </c>
      <c r="AV13" s="19">
        <v>0</v>
      </c>
      <c r="AW13" s="19">
        <v>0</v>
      </c>
      <c r="AX13" s="19">
        <v>1</v>
      </c>
      <c r="AY13" s="19">
        <v>2</v>
      </c>
      <c r="AZ13" s="19">
        <v>0</v>
      </c>
      <c r="BA13" s="19">
        <v>0</v>
      </c>
      <c r="BB13" s="19">
        <v>5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1</v>
      </c>
      <c r="BL13" s="19">
        <v>0</v>
      </c>
      <c r="BM13" s="19">
        <v>0</v>
      </c>
      <c r="BN13" s="19">
        <v>1</v>
      </c>
      <c r="BO13" s="19">
        <v>0</v>
      </c>
      <c r="BP13" s="19">
        <v>0</v>
      </c>
      <c r="BQ13" s="19">
        <v>0</v>
      </c>
      <c r="BR13" s="19">
        <v>0</v>
      </c>
      <c r="BS13" s="19">
        <v>2</v>
      </c>
      <c r="BT13" s="19">
        <v>0</v>
      </c>
      <c r="BU13" s="19">
        <v>0</v>
      </c>
      <c r="BV13" s="19">
        <v>16</v>
      </c>
      <c r="BW13" s="19">
        <v>6</v>
      </c>
      <c r="BX13" s="19">
        <v>0</v>
      </c>
      <c r="BY13" s="19">
        <v>5</v>
      </c>
      <c r="BZ13" s="19">
        <v>5</v>
      </c>
      <c r="CA13" s="19">
        <v>21</v>
      </c>
      <c r="CB13" s="19">
        <v>1</v>
      </c>
      <c r="CC13" s="19">
        <v>12</v>
      </c>
      <c r="CD13" s="19">
        <v>77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135</v>
      </c>
      <c r="D14" s="19">
        <v>0</v>
      </c>
      <c r="E14" s="19">
        <v>141</v>
      </c>
      <c r="F14" s="19">
        <v>507</v>
      </c>
      <c r="G14" s="19">
        <v>1</v>
      </c>
      <c r="H14" s="19">
        <v>0</v>
      </c>
      <c r="I14" s="19">
        <v>3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8</v>
      </c>
      <c r="T14" s="19">
        <v>0</v>
      </c>
      <c r="U14" s="19">
        <v>6</v>
      </c>
      <c r="V14" s="19">
        <v>13</v>
      </c>
      <c r="W14" s="19">
        <v>47</v>
      </c>
      <c r="X14" s="19">
        <v>0</v>
      </c>
      <c r="Y14" s="19">
        <v>35</v>
      </c>
      <c r="Z14" s="19">
        <v>229</v>
      </c>
      <c r="AA14" s="19">
        <v>0</v>
      </c>
      <c r="AB14" s="19">
        <v>0</v>
      </c>
      <c r="AC14" s="19">
        <v>0</v>
      </c>
      <c r="AD14" s="19">
        <v>1</v>
      </c>
      <c r="AE14" s="19">
        <v>0</v>
      </c>
      <c r="AF14" s="19">
        <v>0</v>
      </c>
      <c r="AG14" s="19">
        <v>1</v>
      </c>
      <c r="AH14" s="19">
        <v>7</v>
      </c>
      <c r="AI14" s="19">
        <v>0</v>
      </c>
      <c r="AJ14" s="19">
        <v>0</v>
      </c>
      <c r="AK14" s="19">
        <v>0</v>
      </c>
      <c r="AL14" s="19">
        <v>0</v>
      </c>
      <c r="AM14" s="19">
        <v>5</v>
      </c>
      <c r="AN14" s="19">
        <v>0</v>
      </c>
      <c r="AO14" s="19">
        <v>5</v>
      </c>
      <c r="AP14" s="19">
        <v>3</v>
      </c>
      <c r="AQ14" s="19">
        <v>25</v>
      </c>
      <c r="AR14" s="19">
        <v>0</v>
      </c>
      <c r="AS14" s="19">
        <v>29</v>
      </c>
      <c r="AT14" s="19">
        <v>93</v>
      </c>
      <c r="AU14" s="19">
        <v>0</v>
      </c>
      <c r="AV14" s="19">
        <v>0</v>
      </c>
      <c r="AW14" s="19">
        <v>2</v>
      </c>
      <c r="AX14" s="19">
        <v>1</v>
      </c>
      <c r="AY14" s="19">
        <v>0</v>
      </c>
      <c r="AZ14" s="19">
        <v>0</v>
      </c>
      <c r="BA14" s="19">
        <v>0</v>
      </c>
      <c r="BB14" s="19">
        <v>2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3</v>
      </c>
      <c r="BW14" s="19">
        <v>11</v>
      </c>
      <c r="BX14" s="19">
        <v>0</v>
      </c>
      <c r="BY14" s="19">
        <v>10</v>
      </c>
      <c r="BZ14" s="19">
        <v>7</v>
      </c>
      <c r="CA14" s="19">
        <v>38</v>
      </c>
      <c r="CB14" s="19">
        <v>0</v>
      </c>
      <c r="CC14" s="19">
        <v>50</v>
      </c>
      <c r="CD14" s="19">
        <v>146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317</v>
      </c>
      <c r="D15" s="19">
        <v>5</v>
      </c>
      <c r="E15" s="19">
        <v>270</v>
      </c>
      <c r="F15" s="19">
        <v>986</v>
      </c>
      <c r="G15" s="19">
        <v>0</v>
      </c>
      <c r="H15" s="19">
        <v>0</v>
      </c>
      <c r="I15" s="19">
        <v>3</v>
      </c>
      <c r="J15" s="19">
        <v>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11</v>
      </c>
      <c r="T15" s="19">
        <v>4</v>
      </c>
      <c r="U15" s="19">
        <v>15</v>
      </c>
      <c r="V15" s="19">
        <v>14</v>
      </c>
      <c r="W15" s="19">
        <v>99</v>
      </c>
      <c r="X15" s="19">
        <v>0</v>
      </c>
      <c r="Y15" s="19">
        <v>81</v>
      </c>
      <c r="Z15" s="19">
        <v>289</v>
      </c>
      <c r="AA15" s="19">
        <v>0</v>
      </c>
      <c r="AB15" s="19">
        <v>0</v>
      </c>
      <c r="AC15" s="19">
        <v>0</v>
      </c>
      <c r="AD15" s="19">
        <v>1</v>
      </c>
      <c r="AE15" s="19">
        <v>5</v>
      </c>
      <c r="AF15" s="19">
        <v>0</v>
      </c>
      <c r="AG15" s="19">
        <v>2</v>
      </c>
      <c r="AH15" s="19">
        <v>11</v>
      </c>
      <c r="AI15" s="19">
        <v>0</v>
      </c>
      <c r="AJ15" s="19">
        <v>0</v>
      </c>
      <c r="AK15" s="19">
        <v>0</v>
      </c>
      <c r="AL15" s="19">
        <v>0</v>
      </c>
      <c r="AM15" s="19">
        <v>10</v>
      </c>
      <c r="AN15" s="19">
        <v>1</v>
      </c>
      <c r="AO15" s="19">
        <v>4</v>
      </c>
      <c r="AP15" s="19">
        <v>14</v>
      </c>
      <c r="AQ15" s="19">
        <v>75</v>
      </c>
      <c r="AR15" s="19">
        <v>0</v>
      </c>
      <c r="AS15" s="19">
        <v>54</v>
      </c>
      <c r="AT15" s="19">
        <v>217</v>
      </c>
      <c r="AU15" s="19">
        <v>0</v>
      </c>
      <c r="AV15" s="19">
        <v>0</v>
      </c>
      <c r="AW15" s="19">
        <v>1</v>
      </c>
      <c r="AX15" s="19">
        <v>2</v>
      </c>
      <c r="AY15" s="19">
        <v>4</v>
      </c>
      <c r="AZ15" s="19">
        <v>0</v>
      </c>
      <c r="BA15" s="19">
        <v>1</v>
      </c>
      <c r="BB15" s="19">
        <v>7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3</v>
      </c>
      <c r="BT15" s="19">
        <v>0</v>
      </c>
      <c r="BU15" s="19">
        <v>7</v>
      </c>
      <c r="BV15" s="19">
        <v>34</v>
      </c>
      <c r="BW15" s="19">
        <v>6</v>
      </c>
      <c r="BX15" s="19">
        <v>0</v>
      </c>
      <c r="BY15" s="19">
        <v>8</v>
      </c>
      <c r="BZ15" s="19">
        <v>43</v>
      </c>
      <c r="CA15" s="19">
        <v>104</v>
      </c>
      <c r="CB15" s="19">
        <v>0</v>
      </c>
      <c r="CC15" s="19">
        <v>94</v>
      </c>
      <c r="CD15" s="19">
        <v>345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42</v>
      </c>
      <c r="D16" s="19">
        <v>1</v>
      </c>
      <c r="E16" s="19">
        <v>34</v>
      </c>
      <c r="F16" s="19">
        <v>114</v>
      </c>
      <c r="G16" s="19">
        <v>1</v>
      </c>
      <c r="H16" s="19">
        <v>0</v>
      </c>
      <c r="I16" s="19">
        <v>0</v>
      </c>
      <c r="J16" s="19">
        <v>1</v>
      </c>
      <c r="K16" s="19">
        <v>1</v>
      </c>
      <c r="L16" s="19">
        <v>0</v>
      </c>
      <c r="M16" s="19">
        <v>1</v>
      </c>
      <c r="N16" s="19">
        <v>2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15</v>
      </c>
      <c r="X16" s="19">
        <v>0</v>
      </c>
      <c r="Y16" s="19">
        <v>14</v>
      </c>
      <c r="Z16" s="19">
        <v>34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14</v>
      </c>
      <c r="AR16" s="19">
        <v>0</v>
      </c>
      <c r="AS16" s="19">
        <v>5</v>
      </c>
      <c r="AT16" s="19">
        <v>28</v>
      </c>
      <c r="AU16" s="19">
        <v>0</v>
      </c>
      <c r="AV16" s="19">
        <v>0</v>
      </c>
      <c r="AW16" s="19">
        <v>0</v>
      </c>
      <c r="AX16" s="19">
        <v>1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3</v>
      </c>
      <c r="BV16" s="19">
        <v>12</v>
      </c>
      <c r="BW16" s="19">
        <v>2</v>
      </c>
      <c r="BX16" s="19">
        <v>1</v>
      </c>
      <c r="BY16" s="19">
        <v>1</v>
      </c>
      <c r="BZ16" s="19">
        <v>8</v>
      </c>
      <c r="CA16" s="19">
        <v>9</v>
      </c>
      <c r="CB16" s="19">
        <v>0</v>
      </c>
      <c r="CC16" s="19">
        <v>10</v>
      </c>
      <c r="CD16" s="19">
        <v>27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162</v>
      </c>
      <c r="D17" s="19">
        <v>5</v>
      </c>
      <c r="E17" s="19">
        <v>142</v>
      </c>
      <c r="F17" s="19">
        <v>466</v>
      </c>
      <c r="G17" s="19">
        <v>0</v>
      </c>
      <c r="H17" s="19">
        <v>0</v>
      </c>
      <c r="I17" s="19">
        <v>0</v>
      </c>
      <c r="J17" s="19">
        <v>7</v>
      </c>
      <c r="K17" s="19">
        <v>1</v>
      </c>
      <c r="L17" s="19">
        <v>0</v>
      </c>
      <c r="M17" s="19">
        <v>1</v>
      </c>
      <c r="N17" s="19">
        <v>1</v>
      </c>
      <c r="O17" s="19">
        <v>0</v>
      </c>
      <c r="P17" s="19">
        <v>0</v>
      </c>
      <c r="Q17" s="19">
        <v>0</v>
      </c>
      <c r="R17" s="19">
        <v>0</v>
      </c>
      <c r="S17" s="19">
        <v>7</v>
      </c>
      <c r="T17" s="19">
        <v>1</v>
      </c>
      <c r="U17" s="19">
        <v>7</v>
      </c>
      <c r="V17" s="19">
        <v>7</v>
      </c>
      <c r="W17" s="19">
        <v>54</v>
      </c>
      <c r="X17" s="19">
        <v>0</v>
      </c>
      <c r="Y17" s="19">
        <v>57</v>
      </c>
      <c r="Z17" s="19">
        <v>158</v>
      </c>
      <c r="AA17" s="19">
        <v>2</v>
      </c>
      <c r="AB17" s="19">
        <v>0</v>
      </c>
      <c r="AC17" s="19">
        <v>1</v>
      </c>
      <c r="AD17" s="19">
        <v>1</v>
      </c>
      <c r="AE17" s="19">
        <v>1</v>
      </c>
      <c r="AF17" s="19">
        <v>0</v>
      </c>
      <c r="AG17" s="19">
        <v>1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2</v>
      </c>
      <c r="AO17" s="19">
        <v>4</v>
      </c>
      <c r="AP17" s="19">
        <v>1</v>
      </c>
      <c r="AQ17" s="19">
        <v>29</v>
      </c>
      <c r="AR17" s="19">
        <v>2</v>
      </c>
      <c r="AS17" s="19">
        <v>26</v>
      </c>
      <c r="AT17" s="19">
        <v>84</v>
      </c>
      <c r="AU17" s="19">
        <v>0</v>
      </c>
      <c r="AV17" s="19">
        <v>0</v>
      </c>
      <c r="AW17" s="19">
        <v>1</v>
      </c>
      <c r="AX17" s="19">
        <v>2</v>
      </c>
      <c r="AY17" s="19">
        <v>7</v>
      </c>
      <c r="AZ17" s="19">
        <v>0</v>
      </c>
      <c r="BA17" s="19">
        <v>4</v>
      </c>
      <c r="BB17" s="19">
        <v>12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3</v>
      </c>
      <c r="BL17" s="19">
        <v>0</v>
      </c>
      <c r="BM17" s="19">
        <v>1</v>
      </c>
      <c r="BN17" s="19">
        <v>2</v>
      </c>
      <c r="BO17" s="19">
        <v>0</v>
      </c>
      <c r="BP17" s="19">
        <v>0</v>
      </c>
      <c r="BQ17" s="19">
        <v>0</v>
      </c>
      <c r="BR17" s="19">
        <v>0</v>
      </c>
      <c r="BS17" s="19">
        <v>3</v>
      </c>
      <c r="BT17" s="19">
        <v>0</v>
      </c>
      <c r="BU17" s="19">
        <v>5</v>
      </c>
      <c r="BV17" s="19">
        <v>27</v>
      </c>
      <c r="BW17" s="19">
        <v>6</v>
      </c>
      <c r="BX17" s="19">
        <v>0</v>
      </c>
      <c r="BY17" s="19">
        <v>4</v>
      </c>
      <c r="BZ17" s="19">
        <v>9</v>
      </c>
      <c r="CA17" s="19">
        <v>49</v>
      </c>
      <c r="CB17" s="19">
        <v>0</v>
      </c>
      <c r="CC17" s="19">
        <v>30</v>
      </c>
      <c r="CD17" s="19">
        <v>150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177</v>
      </c>
      <c r="D18" s="19">
        <v>3</v>
      </c>
      <c r="E18" s="19">
        <v>167</v>
      </c>
      <c r="F18" s="19">
        <v>1046</v>
      </c>
      <c r="G18" s="19">
        <v>3</v>
      </c>
      <c r="H18" s="19">
        <v>0</v>
      </c>
      <c r="I18" s="19">
        <v>1</v>
      </c>
      <c r="J18" s="19">
        <v>8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7</v>
      </c>
      <c r="T18" s="19">
        <v>2</v>
      </c>
      <c r="U18" s="19">
        <v>6</v>
      </c>
      <c r="V18" s="19">
        <v>18</v>
      </c>
      <c r="W18" s="19">
        <v>62</v>
      </c>
      <c r="X18" s="19">
        <v>0</v>
      </c>
      <c r="Y18" s="19">
        <v>75</v>
      </c>
      <c r="Z18" s="19">
        <v>387</v>
      </c>
      <c r="AA18" s="19">
        <v>0</v>
      </c>
      <c r="AB18" s="19">
        <v>0</v>
      </c>
      <c r="AC18" s="19">
        <v>0</v>
      </c>
      <c r="AD18" s="19">
        <v>2</v>
      </c>
      <c r="AE18" s="19">
        <v>0</v>
      </c>
      <c r="AF18" s="19">
        <v>0</v>
      </c>
      <c r="AG18" s="19">
        <v>0</v>
      </c>
      <c r="AH18" s="19">
        <v>6</v>
      </c>
      <c r="AI18" s="19">
        <v>0</v>
      </c>
      <c r="AJ18" s="19">
        <v>0</v>
      </c>
      <c r="AK18" s="19">
        <v>0</v>
      </c>
      <c r="AL18" s="19">
        <v>0</v>
      </c>
      <c r="AM18" s="19">
        <v>3</v>
      </c>
      <c r="AN18" s="19">
        <v>0</v>
      </c>
      <c r="AO18" s="19">
        <v>2</v>
      </c>
      <c r="AP18" s="19">
        <v>4</v>
      </c>
      <c r="AQ18" s="19">
        <v>33</v>
      </c>
      <c r="AR18" s="19">
        <v>0</v>
      </c>
      <c r="AS18" s="19">
        <v>24</v>
      </c>
      <c r="AT18" s="19">
        <v>164</v>
      </c>
      <c r="AU18" s="19">
        <v>1</v>
      </c>
      <c r="AV18" s="19">
        <v>0</v>
      </c>
      <c r="AW18" s="19">
        <v>1</v>
      </c>
      <c r="AX18" s="19">
        <v>2</v>
      </c>
      <c r="AY18" s="19">
        <v>0</v>
      </c>
      <c r="AZ18" s="19">
        <v>0</v>
      </c>
      <c r="BA18" s="19">
        <v>0</v>
      </c>
      <c r="BB18" s="19">
        <v>4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6</v>
      </c>
      <c r="BT18" s="19">
        <v>0</v>
      </c>
      <c r="BU18" s="19">
        <v>5</v>
      </c>
      <c r="BV18" s="19">
        <v>42</v>
      </c>
      <c r="BW18" s="19">
        <v>3</v>
      </c>
      <c r="BX18" s="19">
        <v>1</v>
      </c>
      <c r="BY18" s="19">
        <v>4</v>
      </c>
      <c r="BZ18" s="19">
        <v>17</v>
      </c>
      <c r="CA18" s="19">
        <v>59</v>
      </c>
      <c r="CB18" s="19">
        <v>0</v>
      </c>
      <c r="CC18" s="19">
        <v>49</v>
      </c>
      <c r="CD18" s="19">
        <v>392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739</v>
      </c>
      <c r="D19" s="19">
        <v>14</v>
      </c>
      <c r="E19" s="19">
        <v>709</v>
      </c>
      <c r="F19" s="19">
        <v>2715</v>
      </c>
      <c r="G19" s="19">
        <v>8</v>
      </c>
      <c r="H19" s="19">
        <v>0</v>
      </c>
      <c r="I19" s="19">
        <v>2</v>
      </c>
      <c r="J19" s="19">
        <v>18</v>
      </c>
      <c r="K19" s="19">
        <v>0</v>
      </c>
      <c r="L19" s="19">
        <v>0</v>
      </c>
      <c r="M19" s="19">
        <v>1</v>
      </c>
      <c r="N19" s="19">
        <v>9</v>
      </c>
      <c r="O19" s="19">
        <v>0</v>
      </c>
      <c r="P19" s="19">
        <v>0</v>
      </c>
      <c r="Q19" s="19">
        <v>0</v>
      </c>
      <c r="R19" s="19">
        <v>0</v>
      </c>
      <c r="S19" s="19">
        <v>35</v>
      </c>
      <c r="T19" s="19">
        <v>11</v>
      </c>
      <c r="U19" s="19">
        <v>40</v>
      </c>
      <c r="V19" s="19">
        <v>25</v>
      </c>
      <c r="W19" s="19">
        <v>194</v>
      </c>
      <c r="X19" s="19">
        <v>0</v>
      </c>
      <c r="Y19" s="19">
        <v>221</v>
      </c>
      <c r="Z19" s="19">
        <v>977</v>
      </c>
      <c r="AA19" s="19">
        <v>1</v>
      </c>
      <c r="AB19" s="19">
        <v>0</v>
      </c>
      <c r="AC19" s="19">
        <v>1</v>
      </c>
      <c r="AD19" s="19">
        <v>0</v>
      </c>
      <c r="AE19" s="19">
        <v>8</v>
      </c>
      <c r="AF19" s="19">
        <v>0</v>
      </c>
      <c r="AG19" s="19">
        <v>9</v>
      </c>
      <c r="AH19" s="19">
        <v>39</v>
      </c>
      <c r="AI19" s="19">
        <v>0</v>
      </c>
      <c r="AJ19" s="19">
        <v>0</v>
      </c>
      <c r="AK19" s="19">
        <v>0</v>
      </c>
      <c r="AL19" s="19">
        <v>0</v>
      </c>
      <c r="AM19" s="19">
        <v>14</v>
      </c>
      <c r="AN19" s="19">
        <v>1</v>
      </c>
      <c r="AO19" s="19">
        <v>14</v>
      </c>
      <c r="AP19" s="19">
        <v>37</v>
      </c>
      <c r="AQ19" s="19">
        <v>135</v>
      </c>
      <c r="AR19" s="19">
        <v>0</v>
      </c>
      <c r="AS19" s="19">
        <v>117</v>
      </c>
      <c r="AT19" s="19">
        <v>455</v>
      </c>
      <c r="AU19" s="19">
        <v>5</v>
      </c>
      <c r="AV19" s="19">
        <v>0</v>
      </c>
      <c r="AW19" s="19">
        <v>0</v>
      </c>
      <c r="AX19" s="19">
        <v>12</v>
      </c>
      <c r="AY19" s="19">
        <v>42</v>
      </c>
      <c r="AZ19" s="19">
        <v>0</v>
      </c>
      <c r="BA19" s="19">
        <v>39</v>
      </c>
      <c r="BB19" s="19">
        <v>43</v>
      </c>
      <c r="BC19" s="19">
        <v>0</v>
      </c>
      <c r="BD19" s="19">
        <v>0</v>
      </c>
      <c r="BE19" s="19">
        <v>1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6</v>
      </c>
      <c r="BL19" s="19">
        <v>0</v>
      </c>
      <c r="BM19" s="19">
        <v>2</v>
      </c>
      <c r="BN19" s="19">
        <v>23</v>
      </c>
      <c r="BO19" s="19">
        <v>0</v>
      </c>
      <c r="BP19" s="19">
        <v>0</v>
      </c>
      <c r="BQ19" s="19">
        <v>0</v>
      </c>
      <c r="BR19" s="19">
        <v>0</v>
      </c>
      <c r="BS19" s="19">
        <v>4</v>
      </c>
      <c r="BT19" s="19">
        <v>0</v>
      </c>
      <c r="BU19" s="19">
        <v>1</v>
      </c>
      <c r="BV19" s="19">
        <v>15</v>
      </c>
      <c r="BW19" s="19">
        <v>41</v>
      </c>
      <c r="BX19" s="19">
        <v>2</v>
      </c>
      <c r="BY19" s="19">
        <v>37</v>
      </c>
      <c r="BZ19" s="19">
        <v>52</v>
      </c>
      <c r="CA19" s="19">
        <v>242</v>
      </c>
      <c r="CB19" s="19">
        <v>0</v>
      </c>
      <c r="CC19" s="19">
        <v>222</v>
      </c>
      <c r="CD19" s="19">
        <v>1003</v>
      </c>
      <c r="CE19" s="19">
        <v>0</v>
      </c>
      <c r="CF19" s="19">
        <v>0</v>
      </c>
      <c r="CG19" s="19">
        <v>0</v>
      </c>
      <c r="CH19" s="19">
        <v>0</v>
      </c>
      <c r="CI19" s="19">
        <v>4</v>
      </c>
      <c r="CJ19" s="19">
        <v>0</v>
      </c>
      <c r="CK19" s="19">
        <v>2</v>
      </c>
      <c r="CL19" s="19">
        <v>7</v>
      </c>
    </row>
    <row r="20" spans="2:90" ht="20.100000000000001" customHeight="1" thickBot="1" x14ac:dyDescent="0.25">
      <c r="B20" s="4" t="s">
        <v>31</v>
      </c>
      <c r="C20" s="19">
        <v>732</v>
      </c>
      <c r="D20" s="19">
        <v>18</v>
      </c>
      <c r="E20" s="19">
        <v>673</v>
      </c>
      <c r="F20" s="19">
        <v>1900</v>
      </c>
      <c r="G20" s="19">
        <v>2</v>
      </c>
      <c r="H20" s="19">
        <v>0</v>
      </c>
      <c r="I20" s="19">
        <v>5</v>
      </c>
      <c r="J20" s="19">
        <v>13</v>
      </c>
      <c r="K20" s="19">
        <v>8</v>
      </c>
      <c r="L20" s="19">
        <v>0</v>
      </c>
      <c r="M20" s="19">
        <v>10</v>
      </c>
      <c r="N20" s="19">
        <v>6</v>
      </c>
      <c r="O20" s="19">
        <v>0</v>
      </c>
      <c r="P20" s="19">
        <v>0</v>
      </c>
      <c r="Q20" s="19">
        <v>0</v>
      </c>
      <c r="R20" s="19">
        <v>1</v>
      </c>
      <c r="S20" s="19">
        <v>26</v>
      </c>
      <c r="T20" s="19">
        <v>5</v>
      </c>
      <c r="U20" s="19">
        <v>28</v>
      </c>
      <c r="V20" s="19">
        <v>24</v>
      </c>
      <c r="W20" s="19">
        <v>235</v>
      </c>
      <c r="X20" s="19">
        <v>1</v>
      </c>
      <c r="Y20" s="19">
        <v>202</v>
      </c>
      <c r="Z20" s="19">
        <v>685</v>
      </c>
      <c r="AA20" s="19">
        <v>1</v>
      </c>
      <c r="AB20" s="19">
        <v>1</v>
      </c>
      <c r="AC20" s="19">
        <v>3</v>
      </c>
      <c r="AD20" s="19">
        <v>1</v>
      </c>
      <c r="AE20" s="19">
        <v>9</v>
      </c>
      <c r="AF20" s="19">
        <v>0</v>
      </c>
      <c r="AG20" s="19">
        <v>11</v>
      </c>
      <c r="AH20" s="19">
        <v>27</v>
      </c>
      <c r="AI20" s="19">
        <v>0</v>
      </c>
      <c r="AJ20" s="19">
        <v>0</v>
      </c>
      <c r="AK20" s="19">
        <v>0</v>
      </c>
      <c r="AL20" s="19">
        <v>0</v>
      </c>
      <c r="AM20" s="19">
        <v>12</v>
      </c>
      <c r="AN20" s="19">
        <v>4</v>
      </c>
      <c r="AO20" s="19">
        <v>17</v>
      </c>
      <c r="AP20" s="19">
        <v>24</v>
      </c>
      <c r="AQ20" s="19">
        <v>149</v>
      </c>
      <c r="AR20" s="19">
        <v>0</v>
      </c>
      <c r="AS20" s="19">
        <v>138</v>
      </c>
      <c r="AT20" s="19">
        <v>322</v>
      </c>
      <c r="AU20" s="19">
        <v>5</v>
      </c>
      <c r="AV20" s="19">
        <v>0</v>
      </c>
      <c r="AW20" s="19">
        <v>2</v>
      </c>
      <c r="AX20" s="19">
        <v>9</v>
      </c>
      <c r="AY20" s="19">
        <v>9</v>
      </c>
      <c r="AZ20" s="19">
        <v>0</v>
      </c>
      <c r="BA20" s="19">
        <v>11</v>
      </c>
      <c r="BB20" s="19">
        <v>9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2</v>
      </c>
      <c r="BL20" s="19">
        <v>0</v>
      </c>
      <c r="BM20" s="19">
        <v>3</v>
      </c>
      <c r="BN20" s="19">
        <v>5</v>
      </c>
      <c r="BO20" s="19">
        <v>0</v>
      </c>
      <c r="BP20" s="19">
        <v>0</v>
      </c>
      <c r="BQ20" s="19">
        <v>0</v>
      </c>
      <c r="BR20" s="19">
        <v>0</v>
      </c>
      <c r="BS20" s="19">
        <v>18</v>
      </c>
      <c r="BT20" s="19">
        <v>0</v>
      </c>
      <c r="BU20" s="19">
        <v>17</v>
      </c>
      <c r="BV20" s="19">
        <v>61</v>
      </c>
      <c r="BW20" s="19">
        <v>18</v>
      </c>
      <c r="BX20" s="19">
        <v>7</v>
      </c>
      <c r="BY20" s="19">
        <v>21</v>
      </c>
      <c r="BZ20" s="19">
        <v>36</v>
      </c>
      <c r="CA20" s="19">
        <v>238</v>
      </c>
      <c r="CB20" s="19">
        <v>0</v>
      </c>
      <c r="CC20" s="19">
        <v>205</v>
      </c>
      <c r="CD20" s="19">
        <v>677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95</v>
      </c>
      <c r="D21" s="19">
        <v>5</v>
      </c>
      <c r="E21" s="19">
        <v>87</v>
      </c>
      <c r="F21" s="19">
        <v>279</v>
      </c>
      <c r="G21" s="19">
        <v>1</v>
      </c>
      <c r="H21" s="19">
        <v>0</v>
      </c>
      <c r="I21" s="19">
        <v>0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</v>
      </c>
      <c r="T21" s="19">
        <v>4</v>
      </c>
      <c r="U21" s="19">
        <v>3</v>
      </c>
      <c r="V21" s="19">
        <v>7</v>
      </c>
      <c r="W21" s="19">
        <v>32</v>
      </c>
      <c r="X21" s="19">
        <v>0</v>
      </c>
      <c r="Y21" s="19">
        <v>26</v>
      </c>
      <c r="Z21" s="19">
        <v>96</v>
      </c>
      <c r="AA21" s="19">
        <v>1</v>
      </c>
      <c r="AB21" s="19">
        <v>0</v>
      </c>
      <c r="AC21" s="19">
        <v>1</v>
      </c>
      <c r="AD21" s="19">
        <v>1</v>
      </c>
      <c r="AE21" s="19">
        <v>2</v>
      </c>
      <c r="AF21" s="19">
        <v>0</v>
      </c>
      <c r="AG21" s="19">
        <v>1</v>
      </c>
      <c r="AH21" s="19">
        <v>6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1</v>
      </c>
      <c r="AP21" s="19">
        <v>1</v>
      </c>
      <c r="AQ21" s="19">
        <v>20</v>
      </c>
      <c r="AR21" s="19">
        <v>1</v>
      </c>
      <c r="AS21" s="19">
        <v>19</v>
      </c>
      <c r="AT21" s="19">
        <v>34</v>
      </c>
      <c r="AU21" s="19">
        <v>0</v>
      </c>
      <c r="AV21" s="19">
        <v>0</v>
      </c>
      <c r="AW21" s="19">
        <v>1</v>
      </c>
      <c r="AX21" s="19">
        <v>0</v>
      </c>
      <c r="AY21" s="19">
        <v>2</v>
      </c>
      <c r="AZ21" s="19">
        <v>0</v>
      </c>
      <c r="BA21" s="19">
        <v>2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3</v>
      </c>
      <c r="BT21" s="19">
        <v>0</v>
      </c>
      <c r="BU21" s="19">
        <v>3</v>
      </c>
      <c r="BV21" s="19">
        <v>17</v>
      </c>
      <c r="BW21" s="19">
        <v>2</v>
      </c>
      <c r="BX21" s="19">
        <v>0</v>
      </c>
      <c r="BY21" s="19">
        <v>3</v>
      </c>
      <c r="BZ21" s="19">
        <v>9</v>
      </c>
      <c r="CA21" s="19">
        <v>31</v>
      </c>
      <c r="CB21" s="19">
        <v>0</v>
      </c>
      <c r="CC21" s="19">
        <v>27</v>
      </c>
      <c r="CD21" s="19">
        <v>107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217</v>
      </c>
      <c r="D22" s="19">
        <v>9</v>
      </c>
      <c r="E22" s="19">
        <v>212</v>
      </c>
      <c r="F22" s="19">
        <v>970</v>
      </c>
      <c r="G22" s="19">
        <v>1</v>
      </c>
      <c r="H22" s="19">
        <v>0</v>
      </c>
      <c r="I22" s="19">
        <v>0</v>
      </c>
      <c r="J22" s="19">
        <v>7</v>
      </c>
      <c r="K22" s="19">
        <v>3</v>
      </c>
      <c r="L22" s="19">
        <v>0</v>
      </c>
      <c r="M22" s="19">
        <v>3</v>
      </c>
      <c r="N22" s="19">
        <v>0</v>
      </c>
      <c r="O22" s="19">
        <v>1</v>
      </c>
      <c r="P22" s="19">
        <v>0</v>
      </c>
      <c r="Q22" s="19">
        <v>1</v>
      </c>
      <c r="R22" s="19">
        <v>1</v>
      </c>
      <c r="S22" s="19">
        <v>8</v>
      </c>
      <c r="T22" s="19">
        <v>5</v>
      </c>
      <c r="U22" s="19">
        <v>12</v>
      </c>
      <c r="V22" s="19">
        <v>26</v>
      </c>
      <c r="W22" s="19">
        <v>72</v>
      </c>
      <c r="X22" s="19">
        <v>1</v>
      </c>
      <c r="Y22" s="19">
        <v>85</v>
      </c>
      <c r="Z22" s="19">
        <v>366</v>
      </c>
      <c r="AA22" s="19">
        <v>0</v>
      </c>
      <c r="AB22" s="19">
        <v>0</v>
      </c>
      <c r="AC22" s="19">
        <v>0</v>
      </c>
      <c r="AD22" s="19">
        <v>0</v>
      </c>
      <c r="AE22" s="19">
        <v>1</v>
      </c>
      <c r="AF22" s="19">
        <v>0</v>
      </c>
      <c r="AG22" s="19">
        <v>2</v>
      </c>
      <c r="AH22" s="19">
        <v>4</v>
      </c>
      <c r="AI22" s="19">
        <v>0</v>
      </c>
      <c r="AJ22" s="19">
        <v>0</v>
      </c>
      <c r="AK22" s="19">
        <v>0</v>
      </c>
      <c r="AL22" s="19">
        <v>0</v>
      </c>
      <c r="AM22" s="19">
        <v>6</v>
      </c>
      <c r="AN22" s="19">
        <v>1</v>
      </c>
      <c r="AO22" s="19">
        <v>8</v>
      </c>
      <c r="AP22" s="19">
        <v>10</v>
      </c>
      <c r="AQ22" s="19">
        <v>43</v>
      </c>
      <c r="AR22" s="19">
        <v>0</v>
      </c>
      <c r="AS22" s="19">
        <v>30</v>
      </c>
      <c r="AT22" s="19">
        <v>170</v>
      </c>
      <c r="AU22" s="19">
        <v>2</v>
      </c>
      <c r="AV22" s="19">
        <v>0</v>
      </c>
      <c r="AW22" s="19">
        <v>1</v>
      </c>
      <c r="AX22" s="19">
        <v>6</v>
      </c>
      <c r="AY22" s="19">
        <v>3</v>
      </c>
      <c r="AZ22" s="19">
        <v>0</v>
      </c>
      <c r="BA22" s="19">
        <v>3</v>
      </c>
      <c r="BB22" s="19">
        <v>6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0</v>
      </c>
      <c r="BN22" s="19">
        <v>4</v>
      </c>
      <c r="BO22" s="19">
        <v>0</v>
      </c>
      <c r="BP22" s="19">
        <v>0</v>
      </c>
      <c r="BQ22" s="19">
        <v>0</v>
      </c>
      <c r="BR22" s="19">
        <v>0</v>
      </c>
      <c r="BS22" s="19">
        <v>6</v>
      </c>
      <c r="BT22" s="19">
        <v>0</v>
      </c>
      <c r="BU22" s="19">
        <v>8</v>
      </c>
      <c r="BV22" s="19">
        <v>59</v>
      </c>
      <c r="BW22" s="19">
        <v>3</v>
      </c>
      <c r="BX22" s="19">
        <v>2</v>
      </c>
      <c r="BY22" s="19">
        <v>6</v>
      </c>
      <c r="BZ22" s="19">
        <v>22</v>
      </c>
      <c r="CA22" s="19">
        <v>67</v>
      </c>
      <c r="CB22" s="19">
        <v>0</v>
      </c>
      <c r="CC22" s="19">
        <v>53</v>
      </c>
      <c r="CD22" s="19">
        <v>296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561</v>
      </c>
      <c r="D23" s="19">
        <v>28</v>
      </c>
      <c r="E23" s="19">
        <v>641</v>
      </c>
      <c r="F23" s="19">
        <v>1599</v>
      </c>
      <c r="G23" s="19">
        <v>1</v>
      </c>
      <c r="H23" s="19">
        <v>0</v>
      </c>
      <c r="I23" s="19">
        <v>3</v>
      </c>
      <c r="J23" s="19">
        <v>6</v>
      </c>
      <c r="K23" s="19">
        <v>2</v>
      </c>
      <c r="L23" s="19">
        <v>0</v>
      </c>
      <c r="M23" s="19">
        <v>2</v>
      </c>
      <c r="N23" s="19">
        <v>12</v>
      </c>
      <c r="O23" s="19">
        <v>0</v>
      </c>
      <c r="P23" s="19">
        <v>0</v>
      </c>
      <c r="Q23" s="19">
        <v>0</v>
      </c>
      <c r="R23" s="19">
        <v>0</v>
      </c>
      <c r="S23" s="19">
        <v>12</v>
      </c>
      <c r="T23" s="19">
        <v>9</v>
      </c>
      <c r="U23" s="19">
        <v>24</v>
      </c>
      <c r="V23" s="19">
        <v>16</v>
      </c>
      <c r="W23" s="19">
        <v>187</v>
      </c>
      <c r="X23" s="19">
        <v>2</v>
      </c>
      <c r="Y23" s="19">
        <v>185</v>
      </c>
      <c r="Z23" s="19">
        <v>539</v>
      </c>
      <c r="AA23" s="19">
        <v>1</v>
      </c>
      <c r="AB23" s="19">
        <v>0</v>
      </c>
      <c r="AC23" s="19">
        <v>2</v>
      </c>
      <c r="AD23" s="19">
        <v>1</v>
      </c>
      <c r="AE23" s="19">
        <v>5</v>
      </c>
      <c r="AF23" s="19">
        <v>0</v>
      </c>
      <c r="AG23" s="19">
        <v>4</v>
      </c>
      <c r="AH23" s="19">
        <v>12</v>
      </c>
      <c r="AI23" s="19">
        <v>0</v>
      </c>
      <c r="AJ23" s="19">
        <v>0</v>
      </c>
      <c r="AK23" s="19">
        <v>0</v>
      </c>
      <c r="AL23" s="19">
        <v>0</v>
      </c>
      <c r="AM23" s="19">
        <v>8</v>
      </c>
      <c r="AN23" s="19">
        <v>4</v>
      </c>
      <c r="AO23" s="19">
        <v>10</v>
      </c>
      <c r="AP23" s="19">
        <v>19</v>
      </c>
      <c r="AQ23" s="19">
        <v>111</v>
      </c>
      <c r="AR23" s="19">
        <v>2</v>
      </c>
      <c r="AS23" s="19">
        <v>121</v>
      </c>
      <c r="AT23" s="19">
        <v>208</v>
      </c>
      <c r="AU23" s="19">
        <v>3</v>
      </c>
      <c r="AV23" s="19">
        <v>0</v>
      </c>
      <c r="AW23" s="19">
        <v>1</v>
      </c>
      <c r="AX23" s="19">
        <v>10</v>
      </c>
      <c r="AY23" s="19">
        <v>12</v>
      </c>
      <c r="AZ23" s="19">
        <v>0</v>
      </c>
      <c r="BA23" s="19">
        <v>18</v>
      </c>
      <c r="BB23" s="19">
        <v>43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1</v>
      </c>
      <c r="BL23" s="19">
        <v>0</v>
      </c>
      <c r="BM23" s="19">
        <v>2</v>
      </c>
      <c r="BN23" s="19">
        <v>3</v>
      </c>
      <c r="BO23" s="19">
        <v>0</v>
      </c>
      <c r="BP23" s="19">
        <v>0</v>
      </c>
      <c r="BQ23" s="19">
        <v>0</v>
      </c>
      <c r="BR23" s="19">
        <v>1</v>
      </c>
      <c r="BS23" s="19">
        <v>26</v>
      </c>
      <c r="BT23" s="19">
        <v>0</v>
      </c>
      <c r="BU23" s="19">
        <v>26</v>
      </c>
      <c r="BV23" s="19">
        <v>96</v>
      </c>
      <c r="BW23" s="19">
        <v>17</v>
      </c>
      <c r="BX23" s="19">
        <v>11</v>
      </c>
      <c r="BY23" s="19">
        <v>23</v>
      </c>
      <c r="BZ23" s="19">
        <v>35</v>
      </c>
      <c r="CA23" s="19">
        <v>175</v>
      </c>
      <c r="CB23" s="19">
        <v>0</v>
      </c>
      <c r="CC23" s="19">
        <v>220</v>
      </c>
      <c r="CD23" s="19">
        <v>598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161</v>
      </c>
      <c r="D24" s="19">
        <v>13</v>
      </c>
      <c r="E24" s="19">
        <v>190</v>
      </c>
      <c r="F24" s="19">
        <v>1014</v>
      </c>
      <c r="G24" s="19">
        <v>1</v>
      </c>
      <c r="H24" s="19">
        <v>0</v>
      </c>
      <c r="I24" s="19">
        <v>2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</v>
      </c>
      <c r="T24" s="19">
        <v>3</v>
      </c>
      <c r="U24" s="19">
        <v>11</v>
      </c>
      <c r="V24" s="19">
        <v>26</v>
      </c>
      <c r="W24" s="19">
        <v>49</v>
      </c>
      <c r="X24" s="19">
        <v>0</v>
      </c>
      <c r="Y24" s="19">
        <v>54</v>
      </c>
      <c r="Z24" s="19">
        <v>298</v>
      </c>
      <c r="AA24" s="19">
        <v>0</v>
      </c>
      <c r="AB24" s="19">
        <v>0</v>
      </c>
      <c r="AC24" s="19">
        <v>0</v>
      </c>
      <c r="AD24" s="19">
        <v>0</v>
      </c>
      <c r="AE24" s="19">
        <v>4</v>
      </c>
      <c r="AF24" s="19">
        <v>0</v>
      </c>
      <c r="AG24" s="19">
        <v>5</v>
      </c>
      <c r="AH24" s="19">
        <v>13</v>
      </c>
      <c r="AI24" s="19">
        <v>0</v>
      </c>
      <c r="AJ24" s="19">
        <v>0</v>
      </c>
      <c r="AK24" s="19">
        <v>0</v>
      </c>
      <c r="AL24" s="19">
        <v>0</v>
      </c>
      <c r="AM24" s="19">
        <v>3</v>
      </c>
      <c r="AN24" s="19">
        <v>2</v>
      </c>
      <c r="AO24" s="19">
        <v>1</v>
      </c>
      <c r="AP24" s="19">
        <v>12</v>
      </c>
      <c r="AQ24" s="19">
        <v>25</v>
      </c>
      <c r="AR24" s="19">
        <v>0</v>
      </c>
      <c r="AS24" s="19">
        <v>18</v>
      </c>
      <c r="AT24" s="19">
        <v>147</v>
      </c>
      <c r="AU24" s="19">
        <v>1</v>
      </c>
      <c r="AV24" s="19">
        <v>0</v>
      </c>
      <c r="AW24" s="19">
        <v>0</v>
      </c>
      <c r="AX24" s="19">
        <v>3</v>
      </c>
      <c r="AY24" s="19">
        <v>1</v>
      </c>
      <c r="AZ24" s="19">
        <v>0</v>
      </c>
      <c r="BA24" s="19">
        <v>7</v>
      </c>
      <c r="BB24" s="19">
        <v>6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1</v>
      </c>
      <c r="BV24" s="19">
        <v>31</v>
      </c>
      <c r="BW24" s="19">
        <v>5</v>
      </c>
      <c r="BX24" s="19">
        <v>6</v>
      </c>
      <c r="BY24" s="19">
        <v>7</v>
      </c>
      <c r="BZ24" s="19">
        <v>16</v>
      </c>
      <c r="CA24" s="19">
        <v>68</v>
      </c>
      <c r="CB24" s="19">
        <v>2</v>
      </c>
      <c r="CC24" s="19">
        <v>84</v>
      </c>
      <c r="CD24" s="19">
        <v>460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85</v>
      </c>
      <c r="D25" s="19">
        <v>0</v>
      </c>
      <c r="E25" s="19">
        <v>60</v>
      </c>
      <c r="F25" s="19">
        <v>204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2</v>
      </c>
      <c r="V25" s="19">
        <v>2</v>
      </c>
      <c r="W25" s="19">
        <v>23</v>
      </c>
      <c r="X25" s="19">
        <v>0</v>
      </c>
      <c r="Y25" s="19">
        <v>8</v>
      </c>
      <c r="Z25" s="19">
        <v>63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1</v>
      </c>
      <c r="AH25" s="19">
        <v>5</v>
      </c>
      <c r="AI25" s="19">
        <v>0</v>
      </c>
      <c r="AJ25" s="19">
        <v>0</v>
      </c>
      <c r="AK25" s="19">
        <v>0</v>
      </c>
      <c r="AL25" s="19">
        <v>0</v>
      </c>
      <c r="AM25" s="19">
        <v>4</v>
      </c>
      <c r="AN25" s="19">
        <v>0</v>
      </c>
      <c r="AO25" s="19">
        <v>2</v>
      </c>
      <c r="AP25" s="19">
        <v>6</v>
      </c>
      <c r="AQ25" s="19">
        <v>20</v>
      </c>
      <c r="AR25" s="19">
        <v>0</v>
      </c>
      <c r="AS25" s="19">
        <v>21</v>
      </c>
      <c r="AT25" s="19">
        <v>46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1</v>
      </c>
      <c r="BN25" s="19">
        <v>2</v>
      </c>
      <c r="BO25" s="19">
        <v>0</v>
      </c>
      <c r="BP25" s="19">
        <v>0</v>
      </c>
      <c r="BQ25" s="19">
        <v>0</v>
      </c>
      <c r="BR25" s="19">
        <v>0</v>
      </c>
      <c r="BS25" s="19">
        <v>6</v>
      </c>
      <c r="BT25" s="19">
        <v>0</v>
      </c>
      <c r="BU25" s="19">
        <v>4</v>
      </c>
      <c r="BV25" s="19">
        <v>14</v>
      </c>
      <c r="BW25" s="19">
        <v>6</v>
      </c>
      <c r="BX25" s="19">
        <v>0</v>
      </c>
      <c r="BY25" s="19">
        <v>5</v>
      </c>
      <c r="BZ25" s="19">
        <v>4</v>
      </c>
      <c r="CA25" s="19">
        <v>24</v>
      </c>
      <c r="CB25" s="19">
        <v>0</v>
      </c>
      <c r="CC25" s="19">
        <v>16</v>
      </c>
      <c r="CD25" s="19">
        <v>61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190</v>
      </c>
      <c r="D26" s="19">
        <v>9</v>
      </c>
      <c r="E26" s="19">
        <v>199</v>
      </c>
      <c r="F26" s="19">
        <v>595</v>
      </c>
      <c r="G26" s="19">
        <v>0</v>
      </c>
      <c r="H26" s="19">
        <v>0</v>
      </c>
      <c r="I26" s="19">
        <v>0</v>
      </c>
      <c r="J26" s="19">
        <v>2</v>
      </c>
      <c r="K26" s="19">
        <v>1</v>
      </c>
      <c r="L26" s="19">
        <v>0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0</v>
      </c>
      <c r="S26" s="19">
        <v>19</v>
      </c>
      <c r="T26" s="19">
        <v>3</v>
      </c>
      <c r="U26" s="19">
        <v>17</v>
      </c>
      <c r="V26" s="19">
        <v>8</v>
      </c>
      <c r="W26" s="19">
        <v>53</v>
      </c>
      <c r="X26" s="19">
        <v>3</v>
      </c>
      <c r="Y26" s="19">
        <v>55</v>
      </c>
      <c r="Z26" s="19">
        <v>184</v>
      </c>
      <c r="AA26" s="19">
        <v>1</v>
      </c>
      <c r="AB26" s="19">
        <v>0</v>
      </c>
      <c r="AC26" s="19">
        <v>1</v>
      </c>
      <c r="AD26" s="19">
        <v>0</v>
      </c>
      <c r="AE26" s="19">
        <v>0</v>
      </c>
      <c r="AF26" s="19">
        <v>0</v>
      </c>
      <c r="AG26" s="19">
        <v>0</v>
      </c>
      <c r="AH26" s="19">
        <v>3</v>
      </c>
      <c r="AI26" s="19">
        <v>0</v>
      </c>
      <c r="AJ26" s="19">
        <v>0</v>
      </c>
      <c r="AK26" s="19">
        <v>0</v>
      </c>
      <c r="AL26" s="19">
        <v>0</v>
      </c>
      <c r="AM26" s="19">
        <v>4</v>
      </c>
      <c r="AN26" s="19">
        <v>1</v>
      </c>
      <c r="AO26" s="19">
        <v>5</v>
      </c>
      <c r="AP26" s="19">
        <v>3</v>
      </c>
      <c r="AQ26" s="19">
        <v>42</v>
      </c>
      <c r="AR26" s="19">
        <v>0</v>
      </c>
      <c r="AS26" s="19">
        <v>52</v>
      </c>
      <c r="AT26" s="19">
        <v>141</v>
      </c>
      <c r="AU26" s="19">
        <v>0</v>
      </c>
      <c r="AV26" s="19">
        <v>0</v>
      </c>
      <c r="AW26" s="19">
        <v>2</v>
      </c>
      <c r="AX26" s="19">
        <v>0</v>
      </c>
      <c r="AY26" s="19">
        <v>4</v>
      </c>
      <c r="AZ26" s="19">
        <v>0</v>
      </c>
      <c r="BA26" s="19">
        <v>1</v>
      </c>
      <c r="BB26" s="19">
        <v>14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1</v>
      </c>
      <c r="BL26" s="19">
        <v>0</v>
      </c>
      <c r="BM26" s="19">
        <v>0</v>
      </c>
      <c r="BN26" s="19">
        <v>1</v>
      </c>
      <c r="BO26" s="19">
        <v>0</v>
      </c>
      <c r="BP26" s="19">
        <v>0</v>
      </c>
      <c r="BQ26" s="19">
        <v>0</v>
      </c>
      <c r="BR26" s="19">
        <v>0</v>
      </c>
      <c r="BS26" s="19">
        <v>9</v>
      </c>
      <c r="BT26" s="19">
        <v>0</v>
      </c>
      <c r="BU26" s="19">
        <v>11</v>
      </c>
      <c r="BV26" s="19">
        <v>38</v>
      </c>
      <c r="BW26" s="19">
        <v>6</v>
      </c>
      <c r="BX26" s="19">
        <v>2</v>
      </c>
      <c r="BY26" s="19">
        <v>9</v>
      </c>
      <c r="BZ26" s="19">
        <v>10</v>
      </c>
      <c r="CA26" s="19">
        <v>50</v>
      </c>
      <c r="CB26" s="19">
        <v>0</v>
      </c>
      <c r="CC26" s="19">
        <v>45</v>
      </c>
      <c r="CD26" s="19">
        <v>190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48</v>
      </c>
      <c r="D27" s="20">
        <v>0</v>
      </c>
      <c r="E27" s="20">
        <v>39</v>
      </c>
      <c r="F27" s="20">
        <v>174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1</v>
      </c>
      <c r="T27" s="20">
        <v>0</v>
      </c>
      <c r="U27" s="20">
        <v>0</v>
      </c>
      <c r="V27" s="20">
        <v>3</v>
      </c>
      <c r="W27" s="20">
        <v>11</v>
      </c>
      <c r="X27" s="20">
        <v>0</v>
      </c>
      <c r="Y27" s="20">
        <v>14</v>
      </c>
      <c r="Z27" s="20">
        <v>54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1</v>
      </c>
      <c r="AI27" s="20">
        <v>0</v>
      </c>
      <c r="AJ27" s="20">
        <v>0</v>
      </c>
      <c r="AK27" s="20">
        <v>0</v>
      </c>
      <c r="AL27" s="20">
        <v>0</v>
      </c>
      <c r="AM27" s="20">
        <v>1</v>
      </c>
      <c r="AN27" s="20">
        <v>0</v>
      </c>
      <c r="AO27" s="20">
        <v>0</v>
      </c>
      <c r="AP27" s="20">
        <v>3</v>
      </c>
      <c r="AQ27" s="20">
        <v>12</v>
      </c>
      <c r="AR27" s="20">
        <v>0</v>
      </c>
      <c r="AS27" s="20">
        <v>4</v>
      </c>
      <c r="AT27" s="20">
        <v>46</v>
      </c>
      <c r="AU27" s="20">
        <v>1</v>
      </c>
      <c r="AV27" s="20">
        <v>0</v>
      </c>
      <c r="AW27" s="20">
        <v>0</v>
      </c>
      <c r="AX27" s="20">
        <v>2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1</v>
      </c>
      <c r="BT27" s="20">
        <v>0</v>
      </c>
      <c r="BU27" s="20">
        <v>0</v>
      </c>
      <c r="BV27" s="20">
        <v>11</v>
      </c>
      <c r="BW27" s="20">
        <v>6</v>
      </c>
      <c r="BX27" s="20">
        <v>0</v>
      </c>
      <c r="BY27" s="20">
        <v>3</v>
      </c>
      <c r="BZ27" s="20">
        <v>4</v>
      </c>
      <c r="CA27" s="20">
        <v>15</v>
      </c>
      <c r="CB27" s="20">
        <v>0</v>
      </c>
      <c r="CC27" s="20">
        <v>18</v>
      </c>
      <c r="CD27" s="20">
        <v>49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4903</v>
      </c>
      <c r="D28" s="9">
        <f t="shared" ref="D28:AT28" si="0">SUM(D11:D27)</f>
        <v>131</v>
      </c>
      <c r="E28" s="9">
        <f t="shared" si="0"/>
        <v>4654</v>
      </c>
      <c r="F28" s="9">
        <f t="shared" si="0"/>
        <v>16331</v>
      </c>
      <c r="G28" s="9">
        <f t="shared" si="0"/>
        <v>27</v>
      </c>
      <c r="H28" s="9">
        <f t="shared" si="0"/>
        <v>0</v>
      </c>
      <c r="I28" s="9">
        <f t="shared" si="0"/>
        <v>25</v>
      </c>
      <c r="J28" s="9">
        <f t="shared" si="0"/>
        <v>102</v>
      </c>
      <c r="K28" s="9">
        <f t="shared" si="0"/>
        <v>24</v>
      </c>
      <c r="L28" s="9">
        <f t="shared" si="0"/>
        <v>0</v>
      </c>
      <c r="M28" s="9">
        <f t="shared" si="0"/>
        <v>30</v>
      </c>
      <c r="N28" s="9">
        <f t="shared" si="0"/>
        <v>37</v>
      </c>
      <c r="O28" s="9">
        <f t="shared" si="0"/>
        <v>2</v>
      </c>
      <c r="P28" s="9">
        <f t="shared" si="0"/>
        <v>0</v>
      </c>
      <c r="Q28" s="9">
        <f t="shared" si="0"/>
        <v>2</v>
      </c>
      <c r="R28" s="9">
        <f t="shared" si="0"/>
        <v>5</v>
      </c>
      <c r="S28" s="9">
        <f t="shared" si="0"/>
        <v>185</v>
      </c>
      <c r="T28" s="9">
        <f t="shared" si="0"/>
        <v>59</v>
      </c>
      <c r="U28" s="9">
        <f t="shared" si="0"/>
        <v>214</v>
      </c>
      <c r="V28" s="9">
        <f t="shared" si="0"/>
        <v>237</v>
      </c>
      <c r="W28" s="9">
        <f t="shared" si="0"/>
        <v>1502</v>
      </c>
      <c r="X28" s="9">
        <f t="shared" si="0"/>
        <v>7</v>
      </c>
      <c r="Y28" s="9">
        <f t="shared" si="0"/>
        <v>1434</v>
      </c>
      <c r="Z28" s="9">
        <f t="shared" si="0"/>
        <v>5539</v>
      </c>
      <c r="AA28" s="9">
        <f t="shared" si="0"/>
        <v>7</v>
      </c>
      <c r="AB28" s="9">
        <f t="shared" si="0"/>
        <v>1</v>
      </c>
      <c r="AC28" s="9">
        <f t="shared" si="0"/>
        <v>9</v>
      </c>
      <c r="AD28" s="9">
        <f t="shared" si="0"/>
        <v>8</v>
      </c>
      <c r="AE28" s="9">
        <f t="shared" si="0"/>
        <v>45</v>
      </c>
      <c r="AF28" s="9">
        <f t="shared" si="0"/>
        <v>0</v>
      </c>
      <c r="AG28" s="9">
        <f t="shared" si="0"/>
        <v>45</v>
      </c>
      <c r="AH28" s="9">
        <f t="shared" si="0"/>
        <v>171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94</v>
      </c>
      <c r="AN28" s="9">
        <f t="shared" si="0"/>
        <v>19</v>
      </c>
      <c r="AO28" s="9">
        <f t="shared" si="0"/>
        <v>94</v>
      </c>
      <c r="AP28" s="9">
        <f t="shared" si="0"/>
        <v>161</v>
      </c>
      <c r="AQ28" s="9">
        <f t="shared" si="0"/>
        <v>988</v>
      </c>
      <c r="AR28" s="9">
        <f t="shared" si="0"/>
        <v>5</v>
      </c>
      <c r="AS28" s="9">
        <f t="shared" si="0"/>
        <v>871</v>
      </c>
      <c r="AT28" s="9">
        <f t="shared" si="0"/>
        <v>2844</v>
      </c>
      <c r="AU28" s="9">
        <f t="shared" ref="AU28" si="1">SUM(AU11:AU27)</f>
        <v>22</v>
      </c>
      <c r="AV28" s="9">
        <f t="shared" ref="AV28:CL28" si="2">SUM(AV11:AV27)</f>
        <v>0</v>
      </c>
      <c r="AW28" s="9">
        <f t="shared" si="2"/>
        <v>17</v>
      </c>
      <c r="AX28" s="9">
        <f t="shared" si="2"/>
        <v>60</v>
      </c>
      <c r="AY28" s="9">
        <f t="shared" si="2"/>
        <v>125</v>
      </c>
      <c r="AZ28" s="9">
        <f t="shared" si="2"/>
        <v>0</v>
      </c>
      <c r="BA28" s="9">
        <f t="shared" si="2"/>
        <v>121</v>
      </c>
      <c r="BB28" s="9">
        <f t="shared" si="2"/>
        <v>237</v>
      </c>
      <c r="BC28" s="9">
        <f t="shared" si="2"/>
        <v>0</v>
      </c>
      <c r="BD28" s="9">
        <f t="shared" si="2"/>
        <v>0</v>
      </c>
      <c r="BE28" s="9">
        <f t="shared" si="2"/>
        <v>1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17</v>
      </c>
      <c r="BL28" s="9">
        <f t="shared" si="2"/>
        <v>0</v>
      </c>
      <c r="BM28" s="9">
        <f t="shared" si="2"/>
        <v>10</v>
      </c>
      <c r="BN28" s="9">
        <f t="shared" si="2"/>
        <v>46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128</v>
      </c>
      <c r="BT28" s="9">
        <f t="shared" si="2"/>
        <v>0</v>
      </c>
      <c r="BU28" s="9">
        <f t="shared" si="2"/>
        <v>124</v>
      </c>
      <c r="BV28" s="9">
        <f t="shared" si="2"/>
        <v>678</v>
      </c>
      <c r="BW28" s="9">
        <f t="shared" si="2"/>
        <v>172</v>
      </c>
      <c r="BX28" s="9">
        <f t="shared" si="2"/>
        <v>37</v>
      </c>
      <c r="BY28" s="9">
        <f t="shared" si="2"/>
        <v>183</v>
      </c>
      <c r="BZ28" s="9">
        <f t="shared" si="2"/>
        <v>335</v>
      </c>
      <c r="CA28" s="9">
        <f t="shared" si="2"/>
        <v>1561</v>
      </c>
      <c r="CB28" s="9">
        <f t="shared" si="2"/>
        <v>3</v>
      </c>
      <c r="CC28" s="9">
        <f t="shared" si="2"/>
        <v>1472</v>
      </c>
      <c r="CD28" s="9">
        <f t="shared" si="2"/>
        <v>5870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4</v>
      </c>
      <c r="CJ28" s="9">
        <f t="shared" si="2"/>
        <v>0</v>
      </c>
      <c r="CK28" s="9">
        <f t="shared" si="2"/>
        <v>2</v>
      </c>
      <c r="CL28" s="9">
        <f t="shared" si="2"/>
        <v>7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6" t="s">
        <v>99</v>
      </c>
      <c r="D9" s="59"/>
      <c r="E9" s="59"/>
      <c r="F9" s="66" t="s">
        <v>100</v>
      </c>
      <c r="G9" s="59"/>
      <c r="H9" s="59"/>
      <c r="I9" s="66" t="s">
        <v>101</v>
      </c>
      <c r="J9" s="59"/>
      <c r="K9" s="59"/>
      <c r="L9" s="66" t="s">
        <v>102</v>
      </c>
      <c r="M9" s="59"/>
      <c r="N9" s="59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262</v>
      </c>
      <c r="D11" s="18">
        <v>272</v>
      </c>
      <c r="E11" s="18">
        <v>494</v>
      </c>
      <c r="F11" s="18">
        <v>38</v>
      </c>
      <c r="G11" s="18">
        <v>31</v>
      </c>
      <c r="H11" s="18">
        <v>42</v>
      </c>
      <c r="I11" s="18">
        <v>159</v>
      </c>
      <c r="J11" s="18">
        <v>198</v>
      </c>
      <c r="K11" s="18">
        <v>376</v>
      </c>
      <c r="L11" s="18">
        <v>65</v>
      </c>
      <c r="M11" s="18">
        <v>43</v>
      </c>
      <c r="N11" s="18">
        <v>76</v>
      </c>
    </row>
    <row r="12" spans="2:14" ht="20.100000000000001" customHeight="1" thickBot="1" x14ac:dyDescent="0.25">
      <c r="B12" s="4" t="s">
        <v>23</v>
      </c>
      <c r="C12" s="19">
        <v>41</v>
      </c>
      <c r="D12" s="19">
        <v>34</v>
      </c>
      <c r="E12" s="19">
        <v>50</v>
      </c>
      <c r="F12" s="19">
        <v>6</v>
      </c>
      <c r="G12" s="19">
        <v>7</v>
      </c>
      <c r="H12" s="19">
        <v>2</v>
      </c>
      <c r="I12" s="19">
        <v>28</v>
      </c>
      <c r="J12" s="19">
        <v>22</v>
      </c>
      <c r="K12" s="19">
        <v>45</v>
      </c>
      <c r="L12" s="19">
        <v>7</v>
      </c>
      <c r="M12" s="19">
        <v>5</v>
      </c>
      <c r="N12" s="19">
        <v>3</v>
      </c>
    </row>
    <row r="13" spans="2:14" ht="20.100000000000001" customHeight="1" thickBot="1" x14ac:dyDescent="0.25">
      <c r="B13" s="4" t="s">
        <v>24</v>
      </c>
      <c r="C13" s="19">
        <v>34</v>
      </c>
      <c r="D13" s="19">
        <v>16</v>
      </c>
      <c r="E13" s="19">
        <v>42</v>
      </c>
      <c r="F13" s="19">
        <v>3</v>
      </c>
      <c r="G13" s="19">
        <v>0</v>
      </c>
      <c r="H13" s="19">
        <v>4</v>
      </c>
      <c r="I13" s="19">
        <v>25</v>
      </c>
      <c r="J13" s="19">
        <v>10</v>
      </c>
      <c r="K13" s="19">
        <v>32</v>
      </c>
      <c r="L13" s="19">
        <v>6</v>
      </c>
      <c r="M13" s="19">
        <v>6</v>
      </c>
      <c r="N13" s="19">
        <v>6</v>
      </c>
    </row>
    <row r="14" spans="2:14" ht="20.100000000000001" customHeight="1" thickBot="1" x14ac:dyDescent="0.25">
      <c r="B14" s="4" t="s">
        <v>25</v>
      </c>
      <c r="C14" s="19">
        <v>43</v>
      </c>
      <c r="D14" s="19">
        <v>45</v>
      </c>
      <c r="E14" s="19">
        <v>27</v>
      </c>
      <c r="F14" s="19">
        <v>12</v>
      </c>
      <c r="G14" s="19">
        <v>10</v>
      </c>
      <c r="H14" s="19">
        <v>10</v>
      </c>
      <c r="I14" s="19">
        <v>27</v>
      </c>
      <c r="J14" s="19">
        <v>30</v>
      </c>
      <c r="K14" s="19">
        <v>16</v>
      </c>
      <c r="L14" s="19">
        <v>4</v>
      </c>
      <c r="M14" s="19">
        <v>5</v>
      </c>
      <c r="N14" s="19">
        <v>1</v>
      </c>
    </row>
    <row r="15" spans="2:14" ht="20.100000000000001" customHeight="1" thickBot="1" x14ac:dyDescent="0.25">
      <c r="B15" s="4" t="s">
        <v>26</v>
      </c>
      <c r="C15" s="19">
        <v>70</v>
      </c>
      <c r="D15" s="19">
        <v>79</v>
      </c>
      <c r="E15" s="19">
        <v>62</v>
      </c>
      <c r="F15" s="19">
        <v>10</v>
      </c>
      <c r="G15" s="19">
        <v>13</v>
      </c>
      <c r="H15" s="19">
        <v>14</v>
      </c>
      <c r="I15" s="19">
        <v>48</v>
      </c>
      <c r="J15" s="19">
        <v>53</v>
      </c>
      <c r="K15" s="19">
        <v>42</v>
      </c>
      <c r="L15" s="19">
        <v>12</v>
      </c>
      <c r="M15" s="19">
        <v>13</v>
      </c>
      <c r="N15" s="19">
        <v>6</v>
      </c>
    </row>
    <row r="16" spans="2:14" ht="20.100000000000001" customHeight="1" thickBot="1" x14ac:dyDescent="0.25">
      <c r="B16" s="4" t="s">
        <v>27</v>
      </c>
      <c r="C16" s="19">
        <v>12</v>
      </c>
      <c r="D16" s="19">
        <v>14</v>
      </c>
      <c r="E16" s="19">
        <v>12</v>
      </c>
      <c r="F16" s="19">
        <v>3</v>
      </c>
      <c r="G16" s="19">
        <v>4</v>
      </c>
      <c r="H16" s="19">
        <v>2</v>
      </c>
      <c r="I16" s="19">
        <v>7</v>
      </c>
      <c r="J16" s="19">
        <v>8</v>
      </c>
      <c r="K16" s="19">
        <v>9</v>
      </c>
      <c r="L16" s="19">
        <v>2</v>
      </c>
      <c r="M16" s="19">
        <v>2</v>
      </c>
      <c r="N16" s="19">
        <v>1</v>
      </c>
    </row>
    <row r="17" spans="2:14" ht="20.100000000000001" customHeight="1" thickBot="1" x14ac:dyDescent="0.25">
      <c r="B17" s="4" t="s">
        <v>28</v>
      </c>
      <c r="C17" s="19">
        <v>36</v>
      </c>
      <c r="D17" s="19">
        <v>40</v>
      </c>
      <c r="E17" s="19">
        <v>59</v>
      </c>
      <c r="F17" s="19">
        <v>8</v>
      </c>
      <c r="G17" s="19">
        <v>7</v>
      </c>
      <c r="H17" s="19">
        <v>9</v>
      </c>
      <c r="I17" s="19">
        <v>28</v>
      </c>
      <c r="J17" s="19">
        <v>33</v>
      </c>
      <c r="K17" s="19">
        <v>46</v>
      </c>
      <c r="L17" s="19">
        <v>0</v>
      </c>
      <c r="M17" s="19">
        <v>0</v>
      </c>
      <c r="N17" s="19">
        <v>4</v>
      </c>
    </row>
    <row r="18" spans="2:14" ht="20.100000000000001" customHeight="1" thickBot="1" x14ac:dyDescent="0.25">
      <c r="B18" s="4" t="s">
        <v>29</v>
      </c>
      <c r="C18" s="19">
        <v>29</v>
      </c>
      <c r="D18" s="19">
        <v>15</v>
      </c>
      <c r="E18" s="19">
        <v>133</v>
      </c>
      <c r="F18" s="19">
        <v>12</v>
      </c>
      <c r="G18" s="19">
        <v>2</v>
      </c>
      <c r="H18" s="19">
        <v>24</v>
      </c>
      <c r="I18" s="19">
        <v>17</v>
      </c>
      <c r="J18" s="19">
        <v>13</v>
      </c>
      <c r="K18" s="19">
        <v>104</v>
      </c>
      <c r="L18" s="19">
        <v>0</v>
      </c>
      <c r="M18" s="19">
        <v>0</v>
      </c>
      <c r="N18" s="19">
        <v>5</v>
      </c>
    </row>
    <row r="19" spans="2:14" ht="20.100000000000001" customHeight="1" thickBot="1" x14ac:dyDescent="0.25">
      <c r="B19" s="4" t="s">
        <v>30</v>
      </c>
      <c r="C19" s="19">
        <v>323</v>
      </c>
      <c r="D19" s="19">
        <v>267</v>
      </c>
      <c r="E19" s="19">
        <v>642</v>
      </c>
      <c r="F19" s="19">
        <v>89</v>
      </c>
      <c r="G19" s="19">
        <v>79</v>
      </c>
      <c r="H19" s="19">
        <v>135</v>
      </c>
      <c r="I19" s="19">
        <v>204</v>
      </c>
      <c r="J19" s="19">
        <v>168</v>
      </c>
      <c r="K19" s="19">
        <v>458</v>
      </c>
      <c r="L19" s="19">
        <v>30</v>
      </c>
      <c r="M19" s="19">
        <v>20</v>
      </c>
      <c r="N19" s="19">
        <v>49</v>
      </c>
    </row>
    <row r="20" spans="2:14" ht="20.100000000000001" customHeight="1" thickBot="1" x14ac:dyDescent="0.25">
      <c r="B20" s="4" t="s">
        <v>31</v>
      </c>
      <c r="C20" s="19">
        <v>185</v>
      </c>
      <c r="D20" s="19">
        <v>161</v>
      </c>
      <c r="E20" s="19">
        <v>186</v>
      </c>
      <c r="F20" s="19">
        <v>48</v>
      </c>
      <c r="G20" s="19">
        <v>38</v>
      </c>
      <c r="H20" s="19">
        <v>56</v>
      </c>
      <c r="I20" s="19">
        <v>105</v>
      </c>
      <c r="J20" s="19">
        <v>91</v>
      </c>
      <c r="K20" s="19">
        <v>110</v>
      </c>
      <c r="L20" s="19">
        <v>32</v>
      </c>
      <c r="M20" s="19">
        <v>32</v>
      </c>
      <c r="N20" s="19">
        <v>20</v>
      </c>
    </row>
    <row r="21" spans="2:14" ht="20.100000000000001" customHeight="1" thickBot="1" x14ac:dyDescent="0.25">
      <c r="B21" s="4" t="s">
        <v>32</v>
      </c>
      <c r="C21" s="19">
        <v>14</v>
      </c>
      <c r="D21" s="19">
        <v>17</v>
      </c>
      <c r="E21" s="19">
        <v>25</v>
      </c>
      <c r="F21" s="19">
        <v>4</v>
      </c>
      <c r="G21" s="19">
        <v>3</v>
      </c>
      <c r="H21" s="19">
        <v>5</v>
      </c>
      <c r="I21" s="19">
        <v>10</v>
      </c>
      <c r="J21" s="19">
        <v>13</v>
      </c>
      <c r="K21" s="19">
        <v>20</v>
      </c>
      <c r="L21" s="19">
        <v>0</v>
      </c>
      <c r="M21" s="19">
        <v>1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64</v>
      </c>
      <c r="D22" s="19">
        <v>48</v>
      </c>
      <c r="E22" s="19">
        <v>152</v>
      </c>
      <c r="F22" s="19">
        <v>11</v>
      </c>
      <c r="G22" s="19">
        <v>13</v>
      </c>
      <c r="H22" s="19">
        <v>28</v>
      </c>
      <c r="I22" s="19">
        <v>44</v>
      </c>
      <c r="J22" s="19">
        <v>29</v>
      </c>
      <c r="K22" s="19">
        <v>117</v>
      </c>
      <c r="L22" s="19">
        <v>9</v>
      </c>
      <c r="M22" s="19">
        <v>6</v>
      </c>
      <c r="N22" s="19">
        <v>7</v>
      </c>
    </row>
    <row r="23" spans="2:14" ht="20.100000000000001" customHeight="1" thickBot="1" x14ac:dyDescent="0.25">
      <c r="B23" s="4" t="s">
        <v>34</v>
      </c>
      <c r="C23" s="19">
        <v>259</v>
      </c>
      <c r="D23" s="19">
        <v>241</v>
      </c>
      <c r="E23" s="19">
        <v>269</v>
      </c>
      <c r="F23" s="19">
        <v>32</v>
      </c>
      <c r="G23" s="19">
        <v>27</v>
      </c>
      <c r="H23" s="19">
        <v>46</v>
      </c>
      <c r="I23" s="19">
        <v>145</v>
      </c>
      <c r="J23" s="19">
        <v>150</v>
      </c>
      <c r="K23" s="19">
        <v>175</v>
      </c>
      <c r="L23" s="19">
        <v>82</v>
      </c>
      <c r="M23" s="19">
        <v>64</v>
      </c>
      <c r="N23" s="19">
        <v>48</v>
      </c>
    </row>
    <row r="24" spans="2:14" ht="20.100000000000001" customHeight="1" thickBot="1" x14ac:dyDescent="0.25">
      <c r="B24" s="4" t="s">
        <v>35</v>
      </c>
      <c r="C24" s="19">
        <v>88</v>
      </c>
      <c r="D24" s="19">
        <v>98</v>
      </c>
      <c r="E24" s="19">
        <v>86</v>
      </c>
      <c r="F24" s="19">
        <v>3</v>
      </c>
      <c r="G24" s="19">
        <v>3</v>
      </c>
      <c r="H24" s="19">
        <v>3</v>
      </c>
      <c r="I24" s="19">
        <v>22</v>
      </c>
      <c r="J24" s="19">
        <v>35</v>
      </c>
      <c r="K24" s="19">
        <v>54</v>
      </c>
      <c r="L24" s="19">
        <v>63</v>
      </c>
      <c r="M24" s="19">
        <v>60</v>
      </c>
      <c r="N24" s="19">
        <v>29</v>
      </c>
    </row>
    <row r="25" spans="2:14" ht="20.100000000000001" customHeight="1" thickBot="1" x14ac:dyDescent="0.25">
      <c r="B25" s="4" t="s">
        <v>36</v>
      </c>
      <c r="C25" s="19">
        <v>22</v>
      </c>
      <c r="D25" s="19">
        <v>4</v>
      </c>
      <c r="E25" s="19">
        <v>74</v>
      </c>
      <c r="F25" s="19">
        <v>4</v>
      </c>
      <c r="G25" s="19">
        <v>0</v>
      </c>
      <c r="H25" s="19">
        <v>11</v>
      </c>
      <c r="I25" s="19">
        <v>18</v>
      </c>
      <c r="J25" s="19">
        <v>4</v>
      </c>
      <c r="K25" s="19">
        <v>60</v>
      </c>
      <c r="L25" s="19">
        <v>0</v>
      </c>
      <c r="M25" s="19">
        <v>0</v>
      </c>
      <c r="N25" s="19">
        <v>3</v>
      </c>
    </row>
    <row r="26" spans="2:14" ht="20.100000000000001" customHeight="1" thickBot="1" x14ac:dyDescent="0.25">
      <c r="B26" s="5" t="s">
        <v>37</v>
      </c>
      <c r="C26" s="19">
        <v>38</v>
      </c>
      <c r="D26" s="19">
        <v>62</v>
      </c>
      <c r="E26" s="19">
        <v>45</v>
      </c>
      <c r="F26" s="19">
        <v>4</v>
      </c>
      <c r="G26" s="19">
        <v>18</v>
      </c>
      <c r="H26" s="19">
        <v>5</v>
      </c>
      <c r="I26" s="19">
        <v>33</v>
      </c>
      <c r="J26" s="19">
        <v>39</v>
      </c>
      <c r="K26" s="19">
        <v>35</v>
      </c>
      <c r="L26" s="19">
        <v>1</v>
      </c>
      <c r="M26" s="19">
        <v>5</v>
      </c>
      <c r="N26" s="19">
        <v>5</v>
      </c>
    </row>
    <row r="27" spans="2:14" ht="20.100000000000001" customHeight="1" thickBot="1" x14ac:dyDescent="0.25">
      <c r="B27" s="6" t="s">
        <v>38</v>
      </c>
      <c r="C27" s="20">
        <v>7</v>
      </c>
      <c r="D27" s="20">
        <v>8</v>
      </c>
      <c r="E27" s="20">
        <v>34</v>
      </c>
      <c r="F27" s="20">
        <v>0</v>
      </c>
      <c r="G27" s="20">
        <v>2</v>
      </c>
      <c r="H27" s="20">
        <v>5</v>
      </c>
      <c r="I27" s="20">
        <v>7</v>
      </c>
      <c r="J27" s="20">
        <v>6</v>
      </c>
      <c r="K27" s="20">
        <v>29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1527</v>
      </c>
      <c r="D28" s="9">
        <f t="shared" ref="D28:N28" si="0">SUM(D11:D27)</f>
        <v>1421</v>
      </c>
      <c r="E28" s="9">
        <f t="shared" si="0"/>
        <v>2392</v>
      </c>
      <c r="F28" s="9">
        <f t="shared" si="0"/>
        <v>287</v>
      </c>
      <c r="G28" s="9">
        <f t="shared" si="0"/>
        <v>257</v>
      </c>
      <c r="H28" s="9">
        <f t="shared" si="0"/>
        <v>401</v>
      </c>
      <c r="I28" s="9">
        <f t="shared" si="0"/>
        <v>927</v>
      </c>
      <c r="J28" s="9">
        <f t="shared" si="0"/>
        <v>902</v>
      </c>
      <c r="K28" s="9">
        <f t="shared" si="0"/>
        <v>1728</v>
      </c>
      <c r="L28" s="9">
        <f t="shared" si="0"/>
        <v>313</v>
      </c>
      <c r="M28" s="9">
        <f t="shared" si="0"/>
        <v>262</v>
      </c>
      <c r="N28" s="9">
        <f t="shared" si="0"/>
        <v>263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8"/>
      <c r="C9" s="66" t="s">
        <v>104</v>
      </c>
      <c r="D9" s="59"/>
      <c r="E9" s="67"/>
      <c r="F9" s="66" t="s">
        <v>105</v>
      </c>
      <c r="G9" s="59"/>
      <c r="H9" s="59"/>
      <c r="I9" s="66" t="s">
        <v>106</v>
      </c>
      <c r="J9" s="59"/>
      <c r="K9" s="59"/>
      <c r="L9" s="66" t="s">
        <v>265</v>
      </c>
      <c r="M9" s="59"/>
      <c r="N9" s="59"/>
      <c r="O9" s="66" t="s">
        <v>107</v>
      </c>
      <c r="P9" s="59"/>
      <c r="Q9" s="59"/>
      <c r="R9" s="66" t="s">
        <v>108</v>
      </c>
      <c r="S9" s="59"/>
      <c r="T9" s="59"/>
      <c r="U9" s="66" t="s">
        <v>109</v>
      </c>
      <c r="V9" s="59"/>
      <c r="W9" s="59"/>
      <c r="X9" s="66" t="s">
        <v>110</v>
      </c>
      <c r="Y9" s="59"/>
      <c r="Z9" s="59"/>
      <c r="AA9" s="66" t="s">
        <v>111</v>
      </c>
      <c r="AB9" s="59"/>
      <c r="AC9" s="59"/>
      <c r="AD9" s="66" t="s">
        <v>112</v>
      </c>
      <c r="AE9" s="59"/>
      <c r="AF9" s="59"/>
      <c r="AG9" s="66" t="s">
        <v>113</v>
      </c>
      <c r="AH9" s="59"/>
      <c r="AI9" s="59"/>
    </row>
    <row r="10" spans="2:35" ht="42.75" customHeight="1" thickBot="1" x14ac:dyDescent="0.25">
      <c r="B10" s="6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424</v>
      </c>
      <c r="D11" s="18">
        <v>382</v>
      </c>
      <c r="E11" s="18">
        <v>144</v>
      </c>
      <c r="F11" s="18">
        <v>424</v>
      </c>
      <c r="G11" s="18">
        <v>382</v>
      </c>
      <c r="H11" s="18">
        <v>144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47</v>
      </c>
      <c r="V11" s="18">
        <v>50</v>
      </c>
      <c r="W11" s="18">
        <v>18</v>
      </c>
      <c r="X11" s="18">
        <v>47</v>
      </c>
      <c r="Y11" s="18">
        <v>50</v>
      </c>
      <c r="Z11" s="18">
        <v>18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106</v>
      </c>
      <c r="D12" s="19">
        <v>102</v>
      </c>
      <c r="E12" s="19">
        <v>15</v>
      </c>
      <c r="F12" s="19">
        <v>106</v>
      </c>
      <c r="G12" s="19">
        <v>102</v>
      </c>
      <c r="H12" s="19">
        <v>15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8</v>
      </c>
      <c r="V12" s="19">
        <v>8</v>
      </c>
      <c r="W12" s="19">
        <v>0</v>
      </c>
      <c r="X12" s="19">
        <v>8</v>
      </c>
      <c r="Y12" s="19">
        <v>8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90</v>
      </c>
      <c r="D13" s="19">
        <v>77</v>
      </c>
      <c r="E13" s="19">
        <v>24</v>
      </c>
      <c r="F13" s="19">
        <v>90</v>
      </c>
      <c r="G13" s="19">
        <v>77</v>
      </c>
      <c r="H13" s="19">
        <v>24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3</v>
      </c>
      <c r="V13" s="19">
        <v>1</v>
      </c>
      <c r="W13" s="19">
        <v>4</v>
      </c>
      <c r="X13" s="19">
        <v>3</v>
      </c>
      <c r="Y13" s="19">
        <v>1</v>
      </c>
      <c r="Z13" s="19">
        <v>4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108</v>
      </c>
      <c r="D14" s="19">
        <v>85</v>
      </c>
      <c r="E14" s="19">
        <v>64</v>
      </c>
      <c r="F14" s="19">
        <v>108</v>
      </c>
      <c r="G14" s="19">
        <v>85</v>
      </c>
      <c r="H14" s="19">
        <v>64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8</v>
      </c>
      <c r="V14" s="19">
        <v>8</v>
      </c>
      <c r="W14" s="19">
        <v>8</v>
      </c>
      <c r="X14" s="19">
        <v>8</v>
      </c>
      <c r="Y14" s="19">
        <v>8</v>
      </c>
      <c r="Z14" s="19">
        <v>8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102</v>
      </c>
      <c r="D15" s="19">
        <v>83</v>
      </c>
      <c r="E15" s="19">
        <v>51</v>
      </c>
      <c r="F15" s="19">
        <v>102</v>
      </c>
      <c r="G15" s="19">
        <v>82</v>
      </c>
      <c r="H15" s="19">
        <v>50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1</v>
      </c>
      <c r="R15" s="19">
        <v>0</v>
      </c>
      <c r="S15" s="19">
        <v>0</v>
      </c>
      <c r="T15" s="19">
        <v>0</v>
      </c>
      <c r="U15" s="19">
        <v>40</v>
      </c>
      <c r="V15" s="19">
        <v>32</v>
      </c>
      <c r="W15" s="19">
        <v>20</v>
      </c>
      <c r="X15" s="19">
        <v>40</v>
      </c>
      <c r="Y15" s="19">
        <v>31</v>
      </c>
      <c r="Z15" s="19">
        <v>20</v>
      </c>
      <c r="AA15" s="19">
        <v>0</v>
      </c>
      <c r="AB15" s="19">
        <v>0</v>
      </c>
      <c r="AC15" s="19">
        <v>0</v>
      </c>
      <c r="AD15" s="19">
        <v>0</v>
      </c>
      <c r="AE15" s="19">
        <v>1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13</v>
      </c>
      <c r="D16" s="19">
        <v>14</v>
      </c>
      <c r="E16" s="19">
        <v>11</v>
      </c>
      <c r="F16" s="19">
        <v>13</v>
      </c>
      <c r="G16" s="19">
        <v>14</v>
      </c>
      <c r="H16" s="19">
        <v>11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1</v>
      </c>
      <c r="V16" s="19">
        <v>4</v>
      </c>
      <c r="W16" s="19">
        <v>0</v>
      </c>
      <c r="X16" s="19">
        <v>1</v>
      </c>
      <c r="Y16" s="19">
        <v>4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185</v>
      </c>
      <c r="D17" s="19">
        <v>175</v>
      </c>
      <c r="E17" s="19">
        <v>72</v>
      </c>
      <c r="F17" s="19">
        <v>185</v>
      </c>
      <c r="G17" s="19">
        <v>175</v>
      </c>
      <c r="H17" s="19">
        <v>72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63</v>
      </c>
      <c r="V17" s="19">
        <v>53</v>
      </c>
      <c r="W17" s="19">
        <v>25</v>
      </c>
      <c r="X17" s="19">
        <v>63</v>
      </c>
      <c r="Y17" s="19">
        <v>53</v>
      </c>
      <c r="Z17" s="19">
        <v>25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88</v>
      </c>
      <c r="D18" s="19">
        <v>112</v>
      </c>
      <c r="E18" s="19">
        <v>63</v>
      </c>
      <c r="F18" s="19">
        <v>88</v>
      </c>
      <c r="G18" s="19">
        <v>112</v>
      </c>
      <c r="H18" s="19">
        <v>63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32</v>
      </c>
      <c r="V18" s="19">
        <v>25</v>
      </c>
      <c r="W18" s="19">
        <v>47</v>
      </c>
      <c r="X18" s="19">
        <v>32</v>
      </c>
      <c r="Y18" s="19">
        <v>25</v>
      </c>
      <c r="Z18" s="19">
        <v>47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584</v>
      </c>
      <c r="D19" s="19">
        <v>564</v>
      </c>
      <c r="E19" s="19">
        <v>177</v>
      </c>
      <c r="F19" s="19">
        <v>572</v>
      </c>
      <c r="G19" s="19">
        <v>551</v>
      </c>
      <c r="H19" s="19">
        <v>175</v>
      </c>
      <c r="I19" s="19">
        <v>12</v>
      </c>
      <c r="J19" s="19">
        <v>13</v>
      </c>
      <c r="K19" s="19">
        <v>2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73</v>
      </c>
      <c r="V19" s="19">
        <v>65</v>
      </c>
      <c r="W19" s="19">
        <v>43</v>
      </c>
      <c r="X19" s="19">
        <v>73</v>
      </c>
      <c r="Y19" s="19">
        <v>65</v>
      </c>
      <c r="Z19" s="19">
        <v>43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281</v>
      </c>
      <c r="D20" s="19">
        <v>286</v>
      </c>
      <c r="E20" s="19">
        <v>52</v>
      </c>
      <c r="F20" s="19">
        <v>280</v>
      </c>
      <c r="G20" s="19">
        <v>286</v>
      </c>
      <c r="H20" s="19">
        <v>50</v>
      </c>
      <c r="I20" s="19">
        <v>1</v>
      </c>
      <c r="J20" s="19">
        <v>0</v>
      </c>
      <c r="K20" s="19">
        <v>2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97</v>
      </c>
      <c r="V20" s="19">
        <v>96</v>
      </c>
      <c r="W20" s="19">
        <v>3</v>
      </c>
      <c r="X20" s="19">
        <v>97</v>
      </c>
      <c r="Y20" s="19">
        <v>96</v>
      </c>
      <c r="Z20" s="19">
        <v>2</v>
      </c>
      <c r="AA20" s="19">
        <v>0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63</v>
      </c>
      <c r="D21" s="19">
        <v>62</v>
      </c>
      <c r="E21" s="19">
        <v>79</v>
      </c>
      <c r="F21" s="19">
        <v>49</v>
      </c>
      <c r="G21" s="19">
        <v>53</v>
      </c>
      <c r="H21" s="19">
        <v>74</v>
      </c>
      <c r="I21" s="19">
        <v>14</v>
      </c>
      <c r="J21" s="19">
        <v>9</v>
      </c>
      <c r="K21" s="19">
        <v>5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1</v>
      </c>
      <c r="W21" s="19">
        <v>0</v>
      </c>
      <c r="X21" s="19">
        <v>0</v>
      </c>
      <c r="Y21" s="19">
        <v>1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109</v>
      </c>
      <c r="D22" s="19">
        <v>118</v>
      </c>
      <c r="E22" s="19">
        <v>38</v>
      </c>
      <c r="F22" s="19">
        <v>109</v>
      </c>
      <c r="G22" s="19">
        <v>118</v>
      </c>
      <c r="H22" s="19">
        <v>38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16</v>
      </c>
      <c r="V22" s="19">
        <v>18</v>
      </c>
      <c r="W22" s="19">
        <v>19</v>
      </c>
      <c r="X22" s="19">
        <v>16</v>
      </c>
      <c r="Y22" s="19">
        <v>18</v>
      </c>
      <c r="Z22" s="19">
        <v>19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361</v>
      </c>
      <c r="D23" s="19">
        <v>389</v>
      </c>
      <c r="E23" s="19">
        <v>115</v>
      </c>
      <c r="F23" s="19">
        <v>361</v>
      </c>
      <c r="G23" s="19">
        <v>389</v>
      </c>
      <c r="H23" s="19">
        <v>115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93</v>
      </c>
      <c r="V23" s="19">
        <v>92</v>
      </c>
      <c r="W23" s="19">
        <v>29</v>
      </c>
      <c r="X23" s="19">
        <v>93</v>
      </c>
      <c r="Y23" s="19">
        <v>92</v>
      </c>
      <c r="Z23" s="19">
        <v>29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49</v>
      </c>
      <c r="D24" s="19">
        <v>38</v>
      </c>
      <c r="E24" s="19">
        <v>31</v>
      </c>
      <c r="F24" s="19">
        <v>49</v>
      </c>
      <c r="G24" s="19">
        <v>38</v>
      </c>
      <c r="H24" s="19">
        <v>31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</v>
      </c>
      <c r="V24" s="19">
        <v>1</v>
      </c>
      <c r="W24" s="19">
        <v>2</v>
      </c>
      <c r="X24" s="19">
        <v>1</v>
      </c>
      <c r="Y24" s="19">
        <v>1</v>
      </c>
      <c r="Z24" s="19">
        <v>2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36</v>
      </c>
      <c r="C25" s="19">
        <v>43</v>
      </c>
      <c r="D25" s="19">
        <v>42</v>
      </c>
      <c r="E25" s="19">
        <v>11</v>
      </c>
      <c r="F25" s="19">
        <v>43</v>
      </c>
      <c r="G25" s="19">
        <v>42</v>
      </c>
      <c r="H25" s="19">
        <v>11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8</v>
      </c>
      <c r="V25" s="19">
        <v>10</v>
      </c>
      <c r="W25" s="19">
        <v>4</v>
      </c>
      <c r="X25" s="19">
        <v>8</v>
      </c>
      <c r="Y25" s="19">
        <v>10</v>
      </c>
      <c r="Z25" s="19">
        <v>4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96</v>
      </c>
      <c r="D26" s="19">
        <v>91</v>
      </c>
      <c r="E26" s="19">
        <v>18</v>
      </c>
      <c r="F26" s="19">
        <v>96</v>
      </c>
      <c r="G26" s="19">
        <v>90</v>
      </c>
      <c r="H26" s="19">
        <v>14</v>
      </c>
      <c r="I26" s="19">
        <v>0</v>
      </c>
      <c r="J26" s="19">
        <v>1</v>
      </c>
      <c r="K26" s="19">
        <v>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9</v>
      </c>
      <c r="V26" s="19">
        <v>9</v>
      </c>
      <c r="W26" s="19">
        <v>0</v>
      </c>
      <c r="X26" s="19">
        <v>9</v>
      </c>
      <c r="Y26" s="19">
        <v>9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30</v>
      </c>
      <c r="D27" s="20">
        <v>38</v>
      </c>
      <c r="E27" s="20">
        <v>33</v>
      </c>
      <c r="F27" s="20">
        <v>30</v>
      </c>
      <c r="G27" s="20">
        <v>38</v>
      </c>
      <c r="H27" s="20">
        <v>33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4</v>
      </c>
      <c r="V27" s="20">
        <v>1</v>
      </c>
      <c r="W27" s="20">
        <v>12</v>
      </c>
      <c r="X27" s="20">
        <v>4</v>
      </c>
      <c r="Y27" s="20">
        <v>1</v>
      </c>
      <c r="Z27" s="20">
        <v>12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2732</v>
      </c>
      <c r="D28" s="9">
        <f t="shared" ref="D28:AI28" si="0">SUM(D11:D27)</f>
        <v>2658</v>
      </c>
      <c r="E28" s="9">
        <f t="shared" si="0"/>
        <v>998</v>
      </c>
      <c r="F28" s="9">
        <f t="shared" si="0"/>
        <v>2705</v>
      </c>
      <c r="G28" s="9">
        <f t="shared" si="0"/>
        <v>2634</v>
      </c>
      <c r="H28" s="9">
        <f t="shared" si="0"/>
        <v>984</v>
      </c>
      <c r="I28" s="9">
        <f t="shared" si="0"/>
        <v>27</v>
      </c>
      <c r="J28" s="9">
        <f t="shared" si="0"/>
        <v>23</v>
      </c>
      <c r="K28" s="9">
        <f t="shared" si="0"/>
        <v>13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1</v>
      </c>
      <c r="Q28" s="9">
        <f t="shared" si="0"/>
        <v>1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503</v>
      </c>
      <c r="V28" s="9">
        <f t="shared" si="0"/>
        <v>474</v>
      </c>
      <c r="W28" s="9">
        <f t="shared" si="0"/>
        <v>234</v>
      </c>
      <c r="X28" s="9">
        <f t="shared" si="0"/>
        <v>503</v>
      </c>
      <c r="Y28" s="9">
        <f t="shared" si="0"/>
        <v>473</v>
      </c>
      <c r="Z28" s="9">
        <f t="shared" si="0"/>
        <v>233</v>
      </c>
      <c r="AA28" s="9">
        <f t="shared" si="0"/>
        <v>0</v>
      </c>
      <c r="AB28" s="9">
        <f t="shared" si="0"/>
        <v>0</v>
      </c>
      <c r="AC28" s="9">
        <f t="shared" si="0"/>
        <v>1</v>
      </c>
      <c r="AD28" s="9">
        <f t="shared" si="0"/>
        <v>0</v>
      </c>
      <c r="AE28" s="9">
        <f t="shared" si="0"/>
        <v>1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6" t="s">
        <v>237</v>
      </c>
      <c r="D9" s="59"/>
      <c r="E9" s="59"/>
      <c r="F9" s="67"/>
      <c r="G9" s="66" t="s">
        <v>233</v>
      </c>
      <c r="H9" s="59"/>
      <c r="I9" s="59"/>
      <c r="J9" s="73"/>
      <c r="K9" s="66" t="s">
        <v>234</v>
      </c>
      <c r="L9" s="59"/>
      <c r="M9" s="59"/>
      <c r="N9" s="73"/>
      <c r="O9" s="66" t="s">
        <v>235</v>
      </c>
      <c r="P9" s="59"/>
      <c r="Q9" s="59"/>
      <c r="R9" s="73"/>
      <c r="S9" s="66" t="s">
        <v>236</v>
      </c>
      <c r="T9" s="59"/>
      <c r="U9" s="59"/>
      <c r="V9" s="59"/>
      <c r="W9" s="59"/>
    </row>
    <row r="10" spans="2:23" ht="28.5" customHeight="1" thickBot="1" x14ac:dyDescent="0.25">
      <c r="B10" s="10"/>
      <c r="C10" s="70" t="s">
        <v>116</v>
      </c>
      <c r="D10" s="72" t="s">
        <v>117</v>
      </c>
      <c r="E10" s="72"/>
      <c r="F10" s="69" t="s">
        <v>118</v>
      </c>
      <c r="G10" s="70" t="s">
        <v>116</v>
      </c>
      <c r="H10" s="72" t="s">
        <v>117</v>
      </c>
      <c r="I10" s="72"/>
      <c r="J10" s="69" t="s">
        <v>118</v>
      </c>
      <c r="K10" s="70" t="s">
        <v>116</v>
      </c>
      <c r="L10" s="72" t="s">
        <v>117</v>
      </c>
      <c r="M10" s="72"/>
      <c r="N10" s="69" t="s">
        <v>118</v>
      </c>
      <c r="O10" s="70" t="s">
        <v>116</v>
      </c>
      <c r="P10" s="72" t="s">
        <v>117</v>
      </c>
      <c r="Q10" s="72"/>
      <c r="R10" s="69" t="s">
        <v>118</v>
      </c>
      <c r="S10" s="70" t="s">
        <v>119</v>
      </c>
      <c r="T10" s="72" t="s">
        <v>120</v>
      </c>
      <c r="U10" s="72"/>
      <c r="V10" s="69" t="s">
        <v>121</v>
      </c>
      <c r="W10" s="70" t="s">
        <v>122</v>
      </c>
    </row>
    <row r="11" spans="2:23" ht="28.5" customHeight="1" thickBot="1" x14ac:dyDescent="0.25">
      <c r="B11" s="11"/>
      <c r="C11" s="71"/>
      <c r="D11" s="22" t="s">
        <v>123</v>
      </c>
      <c r="E11" s="22" t="s">
        <v>124</v>
      </c>
      <c r="F11" s="64"/>
      <c r="G11" s="71"/>
      <c r="H11" s="22" t="s">
        <v>123</v>
      </c>
      <c r="I11" s="22" t="s">
        <v>124</v>
      </c>
      <c r="J11" s="64"/>
      <c r="K11" s="71"/>
      <c r="L11" s="22" t="s">
        <v>123</v>
      </c>
      <c r="M11" s="22" t="s">
        <v>124</v>
      </c>
      <c r="N11" s="64"/>
      <c r="O11" s="71"/>
      <c r="P11" s="22" t="s">
        <v>123</v>
      </c>
      <c r="Q11" s="22" t="s">
        <v>124</v>
      </c>
      <c r="R11" s="64"/>
      <c r="S11" s="71"/>
      <c r="T11" s="22" t="s">
        <v>125</v>
      </c>
      <c r="U11" s="22" t="s">
        <v>126</v>
      </c>
      <c r="V11" s="64"/>
      <c r="W11" s="71"/>
    </row>
    <row r="12" spans="2:23" ht="20.100000000000001" customHeight="1" thickBot="1" x14ac:dyDescent="0.25">
      <c r="B12" s="3" t="s">
        <v>22</v>
      </c>
      <c r="C12" s="18">
        <v>415</v>
      </c>
      <c r="D12" s="18">
        <v>8</v>
      </c>
      <c r="E12" s="18">
        <v>46</v>
      </c>
      <c r="F12" s="18">
        <v>469</v>
      </c>
      <c r="G12" s="18">
        <v>193</v>
      </c>
      <c r="H12" s="18">
        <v>0</v>
      </c>
      <c r="I12" s="18">
        <v>6</v>
      </c>
      <c r="J12" s="18">
        <v>199</v>
      </c>
      <c r="K12" s="18">
        <v>222</v>
      </c>
      <c r="L12" s="18">
        <v>8</v>
      </c>
      <c r="M12" s="18">
        <v>40</v>
      </c>
      <c r="N12" s="18">
        <v>270</v>
      </c>
      <c r="O12" s="18">
        <v>0</v>
      </c>
      <c r="P12" s="18">
        <v>0</v>
      </c>
      <c r="Q12" s="18">
        <v>0</v>
      </c>
      <c r="R12" s="18">
        <v>0</v>
      </c>
      <c r="S12" s="18">
        <v>702</v>
      </c>
      <c r="T12" s="18">
        <v>109</v>
      </c>
      <c r="U12" s="18">
        <v>144</v>
      </c>
      <c r="V12" s="18">
        <v>112</v>
      </c>
      <c r="W12" s="18">
        <v>1067</v>
      </c>
    </row>
    <row r="13" spans="2:23" ht="20.100000000000001" customHeight="1" thickBot="1" x14ac:dyDescent="0.25">
      <c r="B13" s="4" t="s">
        <v>23</v>
      </c>
      <c r="C13" s="19">
        <v>48</v>
      </c>
      <c r="D13" s="19">
        <v>3</v>
      </c>
      <c r="E13" s="19">
        <v>4</v>
      </c>
      <c r="F13" s="19">
        <v>55</v>
      </c>
      <c r="G13" s="19">
        <v>28</v>
      </c>
      <c r="H13" s="19">
        <v>0</v>
      </c>
      <c r="I13" s="19">
        <v>0</v>
      </c>
      <c r="J13" s="19">
        <v>28</v>
      </c>
      <c r="K13" s="19">
        <v>20</v>
      </c>
      <c r="L13" s="19">
        <v>3</v>
      </c>
      <c r="M13" s="19">
        <v>4</v>
      </c>
      <c r="N13" s="19">
        <v>27</v>
      </c>
      <c r="O13" s="19">
        <v>0</v>
      </c>
      <c r="P13" s="19">
        <v>0</v>
      </c>
      <c r="Q13" s="19">
        <v>0</v>
      </c>
      <c r="R13" s="19">
        <v>0</v>
      </c>
      <c r="S13" s="19">
        <v>64</v>
      </c>
      <c r="T13" s="19">
        <v>13</v>
      </c>
      <c r="U13" s="19">
        <v>20</v>
      </c>
      <c r="V13" s="19">
        <v>2</v>
      </c>
      <c r="W13" s="19">
        <v>99</v>
      </c>
    </row>
    <row r="14" spans="2:23" ht="20.100000000000001" customHeight="1" thickBot="1" x14ac:dyDescent="0.25">
      <c r="B14" s="4" t="s">
        <v>24</v>
      </c>
      <c r="C14" s="19">
        <v>87</v>
      </c>
      <c r="D14" s="19">
        <v>1</v>
      </c>
      <c r="E14" s="19">
        <v>12</v>
      </c>
      <c r="F14" s="19">
        <v>100</v>
      </c>
      <c r="G14" s="19">
        <v>19</v>
      </c>
      <c r="H14" s="19">
        <v>0</v>
      </c>
      <c r="I14" s="19">
        <v>1</v>
      </c>
      <c r="J14" s="19">
        <v>20</v>
      </c>
      <c r="K14" s="19">
        <v>68</v>
      </c>
      <c r="L14" s="19">
        <v>1</v>
      </c>
      <c r="M14" s="19">
        <v>11</v>
      </c>
      <c r="N14" s="19">
        <v>80</v>
      </c>
      <c r="O14" s="19">
        <v>0</v>
      </c>
      <c r="P14" s="19">
        <v>0</v>
      </c>
      <c r="Q14" s="19">
        <v>0</v>
      </c>
      <c r="R14" s="19">
        <v>0</v>
      </c>
      <c r="S14" s="19">
        <v>25</v>
      </c>
      <c r="T14" s="19">
        <v>6</v>
      </c>
      <c r="U14" s="19">
        <v>19</v>
      </c>
      <c r="V14" s="19">
        <v>3</v>
      </c>
      <c r="W14" s="19">
        <v>53</v>
      </c>
    </row>
    <row r="15" spans="2:23" ht="20.100000000000001" customHeight="1" thickBot="1" x14ac:dyDescent="0.25">
      <c r="B15" s="4" t="s">
        <v>25</v>
      </c>
      <c r="C15" s="19">
        <v>53</v>
      </c>
      <c r="D15" s="19">
        <v>6</v>
      </c>
      <c r="E15" s="19">
        <v>7</v>
      </c>
      <c r="F15" s="19">
        <v>66</v>
      </c>
      <c r="G15" s="19">
        <v>24</v>
      </c>
      <c r="H15" s="19">
        <v>2</v>
      </c>
      <c r="I15" s="19">
        <v>2</v>
      </c>
      <c r="J15" s="19">
        <v>28</v>
      </c>
      <c r="K15" s="19">
        <v>29</v>
      </c>
      <c r="L15" s="19">
        <v>4</v>
      </c>
      <c r="M15" s="19">
        <v>5</v>
      </c>
      <c r="N15" s="19">
        <v>38</v>
      </c>
      <c r="O15" s="19">
        <v>0</v>
      </c>
      <c r="P15" s="19">
        <v>0</v>
      </c>
      <c r="Q15" s="19">
        <v>0</v>
      </c>
      <c r="R15" s="19">
        <v>0</v>
      </c>
      <c r="S15" s="19">
        <v>132</v>
      </c>
      <c r="T15" s="19">
        <v>22</v>
      </c>
      <c r="U15" s="19">
        <v>17</v>
      </c>
      <c r="V15" s="19">
        <v>9</v>
      </c>
      <c r="W15" s="19">
        <v>180</v>
      </c>
    </row>
    <row r="16" spans="2:23" ht="20.100000000000001" customHeight="1" thickBot="1" x14ac:dyDescent="0.25">
      <c r="B16" s="4" t="s">
        <v>26</v>
      </c>
      <c r="C16" s="19">
        <v>217</v>
      </c>
      <c r="D16" s="19">
        <v>11</v>
      </c>
      <c r="E16" s="19">
        <v>12</v>
      </c>
      <c r="F16" s="19">
        <v>240</v>
      </c>
      <c r="G16" s="19">
        <v>128</v>
      </c>
      <c r="H16" s="19">
        <v>6</v>
      </c>
      <c r="I16" s="19">
        <v>0</v>
      </c>
      <c r="J16" s="19">
        <v>134</v>
      </c>
      <c r="K16" s="19">
        <v>89</v>
      </c>
      <c r="L16" s="19">
        <v>5</v>
      </c>
      <c r="M16" s="19">
        <v>12</v>
      </c>
      <c r="N16" s="19">
        <v>106</v>
      </c>
      <c r="O16" s="19">
        <v>0</v>
      </c>
      <c r="P16" s="19">
        <v>0</v>
      </c>
      <c r="Q16" s="19">
        <v>0</v>
      </c>
      <c r="R16" s="19">
        <v>0</v>
      </c>
      <c r="S16" s="19">
        <v>195</v>
      </c>
      <c r="T16" s="19">
        <v>26</v>
      </c>
      <c r="U16" s="19">
        <v>37</v>
      </c>
      <c r="V16" s="19">
        <v>14</v>
      </c>
      <c r="W16" s="19">
        <v>272</v>
      </c>
    </row>
    <row r="17" spans="2:23" ht="20.100000000000001" customHeight="1" thickBot="1" x14ac:dyDescent="0.25">
      <c r="B17" s="4" t="s">
        <v>27</v>
      </c>
      <c r="C17" s="19">
        <v>14</v>
      </c>
      <c r="D17" s="19">
        <v>2</v>
      </c>
      <c r="E17" s="19">
        <v>2</v>
      </c>
      <c r="F17" s="19">
        <v>18</v>
      </c>
      <c r="G17" s="19">
        <v>6</v>
      </c>
      <c r="H17" s="19">
        <v>0</v>
      </c>
      <c r="I17" s="19">
        <v>0</v>
      </c>
      <c r="J17" s="19">
        <v>6</v>
      </c>
      <c r="K17" s="19">
        <v>8</v>
      </c>
      <c r="L17" s="19">
        <v>2</v>
      </c>
      <c r="M17" s="19">
        <v>2</v>
      </c>
      <c r="N17" s="19">
        <v>12</v>
      </c>
      <c r="O17" s="19">
        <v>0</v>
      </c>
      <c r="P17" s="19">
        <v>0</v>
      </c>
      <c r="Q17" s="19">
        <v>0</v>
      </c>
      <c r="R17" s="19">
        <v>0</v>
      </c>
      <c r="S17" s="19">
        <v>37</v>
      </c>
      <c r="T17" s="19">
        <v>3</v>
      </c>
      <c r="U17" s="19">
        <v>7</v>
      </c>
      <c r="V17" s="19">
        <v>7</v>
      </c>
      <c r="W17" s="19">
        <v>54</v>
      </c>
    </row>
    <row r="18" spans="2:23" ht="20.100000000000001" customHeight="1" thickBot="1" x14ac:dyDescent="0.25">
      <c r="B18" s="4" t="s">
        <v>28</v>
      </c>
      <c r="C18" s="19">
        <v>51</v>
      </c>
      <c r="D18" s="19">
        <v>0</v>
      </c>
      <c r="E18" s="19">
        <v>4</v>
      </c>
      <c r="F18" s="19">
        <v>55</v>
      </c>
      <c r="G18" s="19">
        <v>31</v>
      </c>
      <c r="H18" s="19">
        <v>0</v>
      </c>
      <c r="I18" s="19">
        <v>3</v>
      </c>
      <c r="J18" s="19">
        <v>34</v>
      </c>
      <c r="K18" s="19">
        <v>20</v>
      </c>
      <c r="L18" s="19">
        <v>0</v>
      </c>
      <c r="M18" s="19">
        <v>1</v>
      </c>
      <c r="N18" s="19">
        <v>21</v>
      </c>
      <c r="O18" s="19">
        <v>0</v>
      </c>
      <c r="P18" s="19">
        <v>0</v>
      </c>
      <c r="Q18" s="19">
        <v>0</v>
      </c>
      <c r="R18" s="19">
        <v>0</v>
      </c>
      <c r="S18" s="19">
        <v>107</v>
      </c>
      <c r="T18" s="19">
        <v>4</v>
      </c>
      <c r="U18" s="19">
        <v>41</v>
      </c>
      <c r="V18" s="19">
        <v>1</v>
      </c>
      <c r="W18" s="19">
        <v>153</v>
      </c>
    </row>
    <row r="19" spans="2:23" ht="20.100000000000001" customHeight="1" thickBot="1" x14ac:dyDescent="0.25">
      <c r="B19" s="4" t="s">
        <v>29</v>
      </c>
      <c r="C19" s="19">
        <v>62</v>
      </c>
      <c r="D19" s="19">
        <v>2</v>
      </c>
      <c r="E19" s="19">
        <v>3</v>
      </c>
      <c r="F19" s="19">
        <v>67</v>
      </c>
      <c r="G19" s="19">
        <v>18</v>
      </c>
      <c r="H19" s="19">
        <v>2</v>
      </c>
      <c r="I19" s="19">
        <v>3</v>
      </c>
      <c r="J19" s="19">
        <v>23</v>
      </c>
      <c r="K19" s="19">
        <v>44</v>
      </c>
      <c r="L19" s="19">
        <v>0</v>
      </c>
      <c r="M19" s="19">
        <v>0</v>
      </c>
      <c r="N19" s="19">
        <v>44</v>
      </c>
      <c r="O19" s="19">
        <v>0</v>
      </c>
      <c r="P19" s="19">
        <v>0</v>
      </c>
      <c r="Q19" s="19">
        <v>0</v>
      </c>
      <c r="R19" s="19">
        <v>0</v>
      </c>
      <c r="S19" s="19">
        <v>105</v>
      </c>
      <c r="T19" s="19">
        <v>5</v>
      </c>
      <c r="U19" s="19">
        <v>9</v>
      </c>
      <c r="V19" s="19">
        <v>0</v>
      </c>
      <c r="W19" s="19">
        <v>119</v>
      </c>
    </row>
    <row r="20" spans="2:23" ht="20.100000000000001" customHeight="1" thickBot="1" x14ac:dyDescent="0.25">
      <c r="B20" s="4" t="s">
        <v>30</v>
      </c>
      <c r="C20" s="19">
        <v>143</v>
      </c>
      <c r="D20" s="19">
        <v>5</v>
      </c>
      <c r="E20" s="19">
        <v>18</v>
      </c>
      <c r="F20" s="19">
        <v>166</v>
      </c>
      <c r="G20" s="19">
        <v>45</v>
      </c>
      <c r="H20" s="19">
        <v>0</v>
      </c>
      <c r="I20" s="19">
        <v>5</v>
      </c>
      <c r="J20" s="19">
        <v>50</v>
      </c>
      <c r="K20" s="19">
        <v>98</v>
      </c>
      <c r="L20" s="19">
        <v>5</v>
      </c>
      <c r="M20" s="19">
        <v>13</v>
      </c>
      <c r="N20" s="19">
        <v>116</v>
      </c>
      <c r="O20" s="19">
        <v>0</v>
      </c>
      <c r="P20" s="19">
        <v>0</v>
      </c>
      <c r="Q20" s="19">
        <v>0</v>
      </c>
      <c r="R20" s="19">
        <v>0</v>
      </c>
      <c r="S20" s="19">
        <v>561</v>
      </c>
      <c r="T20" s="19">
        <v>144</v>
      </c>
      <c r="U20" s="19">
        <v>132</v>
      </c>
      <c r="V20" s="19">
        <v>98</v>
      </c>
      <c r="W20" s="19">
        <v>935</v>
      </c>
    </row>
    <row r="21" spans="2:23" ht="20.100000000000001" customHeight="1" thickBot="1" x14ac:dyDescent="0.25">
      <c r="B21" s="4" t="s">
        <v>31</v>
      </c>
      <c r="C21" s="19">
        <v>325</v>
      </c>
      <c r="D21" s="19">
        <v>37</v>
      </c>
      <c r="E21" s="19">
        <v>29</v>
      </c>
      <c r="F21" s="19">
        <v>391</v>
      </c>
      <c r="G21" s="19">
        <v>55</v>
      </c>
      <c r="H21" s="19">
        <v>0</v>
      </c>
      <c r="I21" s="19">
        <v>3</v>
      </c>
      <c r="J21" s="19">
        <v>58</v>
      </c>
      <c r="K21" s="19">
        <v>266</v>
      </c>
      <c r="L21" s="19">
        <v>37</v>
      </c>
      <c r="M21" s="19">
        <v>26</v>
      </c>
      <c r="N21" s="19">
        <v>329</v>
      </c>
      <c r="O21" s="19">
        <v>4</v>
      </c>
      <c r="P21" s="19">
        <v>0</v>
      </c>
      <c r="Q21" s="19">
        <v>0</v>
      </c>
      <c r="R21" s="19">
        <v>4</v>
      </c>
      <c r="S21" s="19">
        <v>455</v>
      </c>
      <c r="T21" s="19">
        <v>82</v>
      </c>
      <c r="U21" s="19">
        <v>90</v>
      </c>
      <c r="V21" s="19">
        <v>66</v>
      </c>
      <c r="W21" s="19">
        <v>693</v>
      </c>
    </row>
    <row r="22" spans="2:23" ht="20.100000000000001" customHeight="1" thickBot="1" x14ac:dyDescent="0.25">
      <c r="B22" s="4" t="s">
        <v>32</v>
      </c>
      <c r="C22" s="19">
        <v>29</v>
      </c>
      <c r="D22" s="19">
        <v>0</v>
      </c>
      <c r="E22" s="19">
        <v>0</v>
      </c>
      <c r="F22" s="19">
        <v>29</v>
      </c>
      <c r="G22" s="19">
        <v>14</v>
      </c>
      <c r="H22" s="19">
        <v>0</v>
      </c>
      <c r="I22" s="19">
        <v>0</v>
      </c>
      <c r="J22" s="19">
        <v>14</v>
      </c>
      <c r="K22" s="19">
        <v>15</v>
      </c>
      <c r="L22" s="19">
        <v>0</v>
      </c>
      <c r="M22" s="19">
        <v>0</v>
      </c>
      <c r="N22" s="19">
        <v>15</v>
      </c>
      <c r="O22" s="19">
        <v>0</v>
      </c>
      <c r="P22" s="19">
        <v>0</v>
      </c>
      <c r="Q22" s="19">
        <v>0</v>
      </c>
      <c r="R22" s="19">
        <v>0</v>
      </c>
      <c r="S22" s="19">
        <v>53</v>
      </c>
      <c r="T22" s="19">
        <v>12</v>
      </c>
      <c r="U22" s="19">
        <v>5</v>
      </c>
      <c r="V22" s="19">
        <v>5</v>
      </c>
      <c r="W22" s="19">
        <v>75</v>
      </c>
    </row>
    <row r="23" spans="2:23" ht="20.100000000000001" customHeight="1" thickBot="1" x14ac:dyDescent="0.25">
      <c r="B23" s="4" t="s">
        <v>33</v>
      </c>
      <c r="C23" s="19">
        <v>73</v>
      </c>
      <c r="D23" s="19">
        <v>2</v>
      </c>
      <c r="E23" s="19">
        <v>4</v>
      </c>
      <c r="F23" s="19">
        <v>79</v>
      </c>
      <c r="G23" s="19">
        <v>23</v>
      </c>
      <c r="H23" s="19">
        <v>1</v>
      </c>
      <c r="I23" s="19">
        <v>0</v>
      </c>
      <c r="J23" s="19">
        <v>24</v>
      </c>
      <c r="K23" s="19">
        <v>50</v>
      </c>
      <c r="L23" s="19">
        <v>1</v>
      </c>
      <c r="M23" s="19">
        <v>4</v>
      </c>
      <c r="N23" s="19">
        <v>55</v>
      </c>
      <c r="O23" s="19">
        <v>0</v>
      </c>
      <c r="P23" s="19">
        <v>0</v>
      </c>
      <c r="Q23" s="19">
        <v>0</v>
      </c>
      <c r="R23" s="19">
        <v>0</v>
      </c>
      <c r="S23" s="19">
        <v>145</v>
      </c>
      <c r="T23" s="19">
        <v>42</v>
      </c>
      <c r="U23" s="19">
        <v>27</v>
      </c>
      <c r="V23" s="19">
        <v>9</v>
      </c>
      <c r="W23" s="19">
        <v>223</v>
      </c>
    </row>
    <row r="24" spans="2:23" ht="20.100000000000001" customHeight="1" thickBot="1" x14ac:dyDescent="0.25">
      <c r="B24" s="4" t="s">
        <v>34</v>
      </c>
      <c r="C24" s="19">
        <v>148</v>
      </c>
      <c r="D24" s="19">
        <v>19</v>
      </c>
      <c r="E24" s="19">
        <v>30</v>
      </c>
      <c r="F24" s="19">
        <v>197</v>
      </c>
      <c r="G24" s="19">
        <v>46</v>
      </c>
      <c r="H24" s="19">
        <v>1</v>
      </c>
      <c r="I24" s="19">
        <v>0</v>
      </c>
      <c r="J24" s="19">
        <v>47</v>
      </c>
      <c r="K24" s="19">
        <v>102</v>
      </c>
      <c r="L24" s="19">
        <v>18</v>
      </c>
      <c r="M24" s="19">
        <v>30</v>
      </c>
      <c r="N24" s="19">
        <v>150</v>
      </c>
      <c r="O24" s="19">
        <v>0</v>
      </c>
      <c r="P24" s="19">
        <v>0</v>
      </c>
      <c r="Q24" s="19">
        <v>0</v>
      </c>
      <c r="R24" s="19">
        <v>0</v>
      </c>
      <c r="S24" s="19">
        <v>449</v>
      </c>
      <c r="T24" s="19">
        <v>81</v>
      </c>
      <c r="U24" s="19">
        <v>59</v>
      </c>
      <c r="V24" s="19">
        <v>17</v>
      </c>
      <c r="W24" s="19">
        <v>606</v>
      </c>
    </row>
    <row r="25" spans="2:23" ht="20.100000000000001" customHeight="1" thickBot="1" x14ac:dyDescent="0.25">
      <c r="B25" s="4" t="s">
        <v>35</v>
      </c>
      <c r="C25" s="19">
        <v>63</v>
      </c>
      <c r="D25" s="19">
        <v>0</v>
      </c>
      <c r="E25" s="19">
        <v>4</v>
      </c>
      <c r="F25" s="19">
        <v>67</v>
      </c>
      <c r="G25" s="19">
        <v>56</v>
      </c>
      <c r="H25" s="19">
        <v>0</v>
      </c>
      <c r="I25" s="19">
        <v>0</v>
      </c>
      <c r="J25" s="19">
        <v>56</v>
      </c>
      <c r="K25" s="19">
        <v>7</v>
      </c>
      <c r="L25" s="19">
        <v>0</v>
      </c>
      <c r="M25" s="19">
        <v>4</v>
      </c>
      <c r="N25" s="19">
        <v>11</v>
      </c>
      <c r="O25" s="19">
        <v>0</v>
      </c>
      <c r="P25" s="19">
        <v>0</v>
      </c>
      <c r="Q25" s="19">
        <v>0</v>
      </c>
      <c r="R25" s="19">
        <v>0</v>
      </c>
      <c r="S25" s="19">
        <v>129</v>
      </c>
      <c r="T25" s="19">
        <v>24</v>
      </c>
      <c r="U25" s="19">
        <v>46</v>
      </c>
      <c r="V25" s="19">
        <v>5</v>
      </c>
      <c r="W25" s="19">
        <v>204</v>
      </c>
    </row>
    <row r="26" spans="2:23" ht="20.100000000000001" customHeight="1" thickBot="1" x14ac:dyDescent="0.25">
      <c r="B26" s="4" t="s">
        <v>36</v>
      </c>
      <c r="C26" s="19">
        <v>20</v>
      </c>
      <c r="D26" s="19">
        <v>2</v>
      </c>
      <c r="E26" s="19">
        <v>0</v>
      </c>
      <c r="F26" s="19">
        <v>22</v>
      </c>
      <c r="G26" s="19">
        <v>6</v>
      </c>
      <c r="H26" s="19">
        <v>2</v>
      </c>
      <c r="I26" s="19">
        <v>0</v>
      </c>
      <c r="J26" s="19">
        <v>8</v>
      </c>
      <c r="K26" s="19">
        <v>14</v>
      </c>
      <c r="L26" s="19">
        <v>0</v>
      </c>
      <c r="M26" s="19">
        <v>0</v>
      </c>
      <c r="N26" s="19">
        <v>14</v>
      </c>
      <c r="O26" s="19">
        <v>0</v>
      </c>
      <c r="P26" s="19">
        <v>0</v>
      </c>
      <c r="Q26" s="19">
        <v>0</v>
      </c>
      <c r="R26" s="19">
        <v>0</v>
      </c>
      <c r="S26" s="19">
        <v>72</v>
      </c>
      <c r="T26" s="19">
        <v>13</v>
      </c>
      <c r="U26" s="19">
        <v>6</v>
      </c>
      <c r="V26" s="19">
        <v>3</v>
      </c>
      <c r="W26" s="19">
        <v>94</v>
      </c>
    </row>
    <row r="27" spans="2:23" ht="20.100000000000001" customHeight="1" thickBot="1" x14ac:dyDescent="0.25">
      <c r="B27" s="5" t="s">
        <v>37</v>
      </c>
      <c r="C27" s="19">
        <v>41</v>
      </c>
      <c r="D27" s="19">
        <v>0</v>
      </c>
      <c r="E27" s="19">
        <v>3</v>
      </c>
      <c r="F27" s="19">
        <v>44</v>
      </c>
      <c r="G27" s="19">
        <v>38</v>
      </c>
      <c r="H27" s="19">
        <v>0</v>
      </c>
      <c r="I27" s="19">
        <v>0</v>
      </c>
      <c r="J27" s="19">
        <v>38</v>
      </c>
      <c r="K27" s="19">
        <v>3</v>
      </c>
      <c r="L27" s="19">
        <v>0</v>
      </c>
      <c r="M27" s="19">
        <v>3</v>
      </c>
      <c r="N27" s="19">
        <v>6</v>
      </c>
      <c r="O27" s="19">
        <v>0</v>
      </c>
      <c r="P27" s="19">
        <v>0</v>
      </c>
      <c r="Q27" s="19">
        <v>0</v>
      </c>
      <c r="R27" s="19">
        <v>0</v>
      </c>
      <c r="S27" s="19">
        <v>168</v>
      </c>
      <c r="T27" s="19">
        <v>27</v>
      </c>
      <c r="U27" s="19">
        <v>10</v>
      </c>
      <c r="V27" s="19">
        <v>33</v>
      </c>
      <c r="W27" s="19">
        <v>238</v>
      </c>
    </row>
    <row r="28" spans="2:23" ht="20.100000000000001" customHeight="1" thickBot="1" x14ac:dyDescent="0.25">
      <c r="B28" s="6" t="s">
        <v>38</v>
      </c>
      <c r="C28" s="20">
        <v>2</v>
      </c>
      <c r="D28" s="20">
        <v>0</v>
      </c>
      <c r="E28" s="20">
        <v>0</v>
      </c>
      <c r="F28" s="20">
        <v>2</v>
      </c>
      <c r="G28" s="20">
        <v>1</v>
      </c>
      <c r="H28" s="20">
        <v>0</v>
      </c>
      <c r="I28" s="20">
        <v>0</v>
      </c>
      <c r="J28" s="20">
        <v>1</v>
      </c>
      <c r="K28" s="20">
        <v>1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0</v>
      </c>
      <c r="S28" s="20">
        <v>27</v>
      </c>
      <c r="T28" s="20">
        <v>3</v>
      </c>
      <c r="U28" s="20">
        <v>16</v>
      </c>
      <c r="V28" s="20">
        <v>1</v>
      </c>
      <c r="W28" s="20">
        <v>47</v>
      </c>
    </row>
    <row r="29" spans="2:23" ht="20.100000000000001" customHeight="1" thickBot="1" x14ac:dyDescent="0.25">
      <c r="B29" s="7" t="s">
        <v>39</v>
      </c>
      <c r="C29" s="9">
        <f>SUM(C12:C28)</f>
        <v>1791</v>
      </c>
      <c r="D29" s="9">
        <f t="shared" ref="D29:W29" si="0">SUM(D12:D28)</f>
        <v>98</v>
      </c>
      <c r="E29" s="9">
        <f t="shared" si="0"/>
        <v>178</v>
      </c>
      <c r="F29" s="9">
        <f t="shared" si="0"/>
        <v>2067</v>
      </c>
      <c r="G29" s="9">
        <f t="shared" si="0"/>
        <v>731</v>
      </c>
      <c r="H29" s="9">
        <f t="shared" si="0"/>
        <v>14</v>
      </c>
      <c r="I29" s="9">
        <f t="shared" si="0"/>
        <v>23</v>
      </c>
      <c r="J29" s="9">
        <f t="shared" si="0"/>
        <v>768</v>
      </c>
      <c r="K29" s="9">
        <f t="shared" si="0"/>
        <v>1056</v>
      </c>
      <c r="L29" s="9">
        <f t="shared" si="0"/>
        <v>84</v>
      </c>
      <c r="M29" s="9">
        <f t="shared" si="0"/>
        <v>155</v>
      </c>
      <c r="N29" s="9">
        <f t="shared" si="0"/>
        <v>1295</v>
      </c>
      <c r="O29" s="9">
        <f t="shared" si="0"/>
        <v>4</v>
      </c>
      <c r="P29" s="9">
        <f t="shared" si="0"/>
        <v>0</v>
      </c>
      <c r="Q29" s="9">
        <f t="shared" si="0"/>
        <v>0</v>
      </c>
      <c r="R29" s="9">
        <f t="shared" si="0"/>
        <v>4</v>
      </c>
      <c r="S29" s="9">
        <f t="shared" si="0"/>
        <v>3426</v>
      </c>
      <c r="T29" s="9">
        <f t="shared" si="0"/>
        <v>616</v>
      </c>
      <c r="U29" s="9">
        <f t="shared" si="0"/>
        <v>685</v>
      </c>
      <c r="V29" s="9">
        <f t="shared" si="0"/>
        <v>385</v>
      </c>
      <c r="W29" s="9">
        <f t="shared" si="0"/>
        <v>5112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6" t="s">
        <v>238</v>
      </c>
      <c r="D9" s="59"/>
      <c r="E9" s="59"/>
      <c r="F9" s="59"/>
      <c r="G9" s="73"/>
      <c r="H9" s="66" t="s">
        <v>239</v>
      </c>
      <c r="I9" s="59"/>
      <c r="J9" s="59"/>
      <c r="K9" s="59"/>
      <c r="L9" s="73"/>
      <c r="M9" s="66" t="s">
        <v>52</v>
      </c>
      <c r="N9" s="59"/>
      <c r="O9" s="59"/>
      <c r="P9" s="59"/>
      <c r="Q9" s="73"/>
    </row>
    <row r="10" spans="2:17" ht="28.5" customHeight="1" x14ac:dyDescent="0.2">
      <c r="B10" s="11"/>
      <c r="C10" s="76" t="s">
        <v>127</v>
      </c>
      <c r="D10" s="76"/>
      <c r="E10" s="76" t="s">
        <v>128</v>
      </c>
      <c r="F10" s="76"/>
      <c r="G10" s="74" t="s">
        <v>52</v>
      </c>
      <c r="H10" s="76" t="s">
        <v>129</v>
      </c>
      <c r="I10" s="76"/>
      <c r="J10" s="74" t="s">
        <v>128</v>
      </c>
      <c r="K10" s="74"/>
      <c r="L10" s="74" t="s">
        <v>52</v>
      </c>
      <c r="M10" s="76" t="s">
        <v>127</v>
      </c>
      <c r="N10" s="76"/>
      <c r="O10" s="74" t="s">
        <v>128</v>
      </c>
      <c r="P10" s="74"/>
      <c r="Q10" s="74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5"/>
      <c r="H11" s="21" t="s">
        <v>41</v>
      </c>
      <c r="I11" s="21" t="s">
        <v>130</v>
      </c>
      <c r="J11" s="21" t="s">
        <v>41</v>
      </c>
      <c r="K11" s="21" t="s">
        <v>130</v>
      </c>
      <c r="L11" s="75"/>
      <c r="M11" s="21" t="s">
        <v>41</v>
      </c>
      <c r="N11" s="21" t="s">
        <v>130</v>
      </c>
      <c r="O11" s="21" t="s">
        <v>41</v>
      </c>
      <c r="P11" s="21" t="s">
        <v>130</v>
      </c>
      <c r="Q11" s="75"/>
    </row>
    <row r="12" spans="2:17" ht="20.100000000000001" customHeight="1" thickBot="1" x14ac:dyDescent="0.25">
      <c r="B12" s="3" t="s">
        <v>22</v>
      </c>
      <c r="C12" s="18">
        <v>11</v>
      </c>
      <c r="D12" s="18">
        <v>11</v>
      </c>
      <c r="E12" s="18">
        <v>921</v>
      </c>
      <c r="F12" s="18">
        <v>731</v>
      </c>
      <c r="G12" s="18">
        <v>1674</v>
      </c>
      <c r="H12" s="18">
        <v>0</v>
      </c>
      <c r="I12" s="18">
        <v>0</v>
      </c>
      <c r="J12" s="18">
        <v>0</v>
      </c>
      <c r="K12" s="18">
        <v>7</v>
      </c>
      <c r="L12" s="18">
        <v>7</v>
      </c>
      <c r="M12" s="18">
        <v>11</v>
      </c>
      <c r="N12" s="18">
        <v>11</v>
      </c>
      <c r="O12" s="18">
        <v>921</v>
      </c>
      <c r="P12" s="18">
        <v>738</v>
      </c>
      <c r="Q12" s="18">
        <v>1681</v>
      </c>
    </row>
    <row r="13" spans="2:17" ht="20.100000000000001" customHeight="1" thickBot="1" x14ac:dyDescent="0.25">
      <c r="B13" s="4" t="s">
        <v>23</v>
      </c>
      <c r="C13" s="19">
        <v>2</v>
      </c>
      <c r="D13" s="19">
        <v>2</v>
      </c>
      <c r="E13" s="19">
        <v>47</v>
      </c>
      <c r="F13" s="19">
        <v>166</v>
      </c>
      <c r="G13" s="19">
        <v>217</v>
      </c>
      <c r="H13" s="19">
        <v>0</v>
      </c>
      <c r="I13" s="19">
        <v>0</v>
      </c>
      <c r="J13" s="19">
        <v>0</v>
      </c>
      <c r="K13" s="19">
        <v>1</v>
      </c>
      <c r="L13" s="19">
        <v>1</v>
      </c>
      <c r="M13" s="19">
        <v>2</v>
      </c>
      <c r="N13" s="19">
        <v>2</v>
      </c>
      <c r="O13" s="19">
        <v>47</v>
      </c>
      <c r="P13" s="19">
        <v>167</v>
      </c>
      <c r="Q13" s="19">
        <v>218</v>
      </c>
    </row>
    <row r="14" spans="2:17" ht="20.100000000000001" customHeight="1" thickBot="1" x14ac:dyDescent="0.25">
      <c r="B14" s="4" t="s">
        <v>24</v>
      </c>
      <c r="C14" s="19">
        <v>2</v>
      </c>
      <c r="D14" s="19">
        <v>2</v>
      </c>
      <c r="E14" s="19">
        <v>50</v>
      </c>
      <c r="F14" s="19">
        <v>83</v>
      </c>
      <c r="G14" s="19">
        <v>137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</v>
      </c>
      <c r="N14" s="19">
        <v>2</v>
      </c>
      <c r="O14" s="19">
        <v>50</v>
      </c>
      <c r="P14" s="19">
        <v>83</v>
      </c>
      <c r="Q14" s="19">
        <v>137</v>
      </c>
    </row>
    <row r="15" spans="2:17" ht="20.100000000000001" customHeight="1" thickBot="1" x14ac:dyDescent="0.25">
      <c r="B15" s="4" t="s">
        <v>25</v>
      </c>
      <c r="C15" s="19">
        <v>2</v>
      </c>
      <c r="D15" s="19">
        <v>7</v>
      </c>
      <c r="E15" s="19">
        <v>82</v>
      </c>
      <c r="F15" s="19">
        <v>144</v>
      </c>
      <c r="G15" s="19">
        <v>235</v>
      </c>
      <c r="H15" s="19">
        <v>0</v>
      </c>
      <c r="I15" s="19">
        <v>0</v>
      </c>
      <c r="J15" s="19">
        <v>0</v>
      </c>
      <c r="K15" s="19">
        <v>1</v>
      </c>
      <c r="L15" s="19">
        <v>1</v>
      </c>
      <c r="M15" s="19">
        <v>2</v>
      </c>
      <c r="N15" s="19">
        <v>7</v>
      </c>
      <c r="O15" s="19">
        <v>82</v>
      </c>
      <c r="P15" s="19">
        <v>145</v>
      </c>
      <c r="Q15" s="19">
        <v>236</v>
      </c>
    </row>
    <row r="16" spans="2:17" ht="20.100000000000001" customHeight="1" thickBot="1" x14ac:dyDescent="0.25">
      <c r="B16" s="4" t="s">
        <v>26</v>
      </c>
      <c r="C16" s="19">
        <v>3</v>
      </c>
      <c r="D16" s="19">
        <v>1</v>
      </c>
      <c r="E16" s="19">
        <v>118</v>
      </c>
      <c r="F16" s="19">
        <v>83</v>
      </c>
      <c r="G16" s="19">
        <v>205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3</v>
      </c>
      <c r="N16" s="19">
        <v>1</v>
      </c>
      <c r="O16" s="19">
        <v>118</v>
      </c>
      <c r="P16" s="19">
        <v>83</v>
      </c>
      <c r="Q16" s="19">
        <v>205</v>
      </c>
    </row>
    <row r="17" spans="2:17" ht="20.100000000000001" customHeight="1" thickBot="1" x14ac:dyDescent="0.25">
      <c r="B17" s="4" t="s">
        <v>27</v>
      </c>
      <c r="C17" s="19">
        <v>2</v>
      </c>
      <c r="D17" s="19">
        <v>0</v>
      </c>
      <c r="E17" s="19">
        <v>73</v>
      </c>
      <c r="F17" s="19">
        <v>15</v>
      </c>
      <c r="G17" s="19">
        <v>90</v>
      </c>
      <c r="H17" s="19">
        <v>0</v>
      </c>
      <c r="I17" s="19">
        <v>0</v>
      </c>
      <c r="J17" s="19">
        <v>0</v>
      </c>
      <c r="K17" s="19">
        <v>1</v>
      </c>
      <c r="L17" s="19">
        <v>1</v>
      </c>
      <c r="M17" s="19">
        <v>2</v>
      </c>
      <c r="N17" s="19">
        <v>0</v>
      </c>
      <c r="O17" s="19">
        <v>73</v>
      </c>
      <c r="P17" s="19">
        <v>16</v>
      </c>
      <c r="Q17" s="19">
        <v>91</v>
      </c>
    </row>
    <row r="18" spans="2:17" ht="20.100000000000001" customHeight="1" thickBot="1" x14ac:dyDescent="0.25">
      <c r="B18" s="4" t="s">
        <v>28</v>
      </c>
      <c r="C18" s="19">
        <v>1</v>
      </c>
      <c r="D18" s="19">
        <v>0</v>
      </c>
      <c r="E18" s="19">
        <v>125</v>
      </c>
      <c r="F18" s="19">
        <v>234</v>
      </c>
      <c r="G18" s="19">
        <v>360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125</v>
      </c>
      <c r="P18" s="19">
        <v>234</v>
      </c>
      <c r="Q18" s="19">
        <v>360</v>
      </c>
    </row>
    <row r="19" spans="2:17" ht="20.100000000000001" customHeight="1" thickBot="1" x14ac:dyDescent="0.25">
      <c r="B19" s="4" t="s">
        <v>29</v>
      </c>
      <c r="C19" s="19">
        <v>9</v>
      </c>
      <c r="D19" s="19">
        <v>5</v>
      </c>
      <c r="E19" s="19">
        <v>147</v>
      </c>
      <c r="F19" s="19">
        <v>128</v>
      </c>
      <c r="G19" s="19">
        <v>289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9</v>
      </c>
      <c r="N19" s="19">
        <v>5</v>
      </c>
      <c r="O19" s="19">
        <v>147</v>
      </c>
      <c r="P19" s="19">
        <v>128</v>
      </c>
      <c r="Q19" s="19">
        <v>289</v>
      </c>
    </row>
    <row r="20" spans="2:17" ht="20.100000000000001" customHeight="1" thickBot="1" x14ac:dyDescent="0.25">
      <c r="B20" s="4" t="s">
        <v>30</v>
      </c>
      <c r="C20" s="19">
        <v>12</v>
      </c>
      <c r="D20" s="19">
        <v>8</v>
      </c>
      <c r="E20" s="19">
        <v>910</v>
      </c>
      <c r="F20" s="19">
        <v>664</v>
      </c>
      <c r="G20" s="19">
        <v>1594</v>
      </c>
      <c r="H20" s="19">
        <v>0</v>
      </c>
      <c r="I20" s="19">
        <v>3</v>
      </c>
      <c r="J20" s="19">
        <v>0</v>
      </c>
      <c r="K20" s="19">
        <v>6</v>
      </c>
      <c r="L20" s="19">
        <v>9</v>
      </c>
      <c r="M20" s="19">
        <v>12</v>
      </c>
      <c r="N20" s="19">
        <v>11</v>
      </c>
      <c r="O20" s="19">
        <v>910</v>
      </c>
      <c r="P20" s="19">
        <v>670</v>
      </c>
      <c r="Q20" s="19">
        <v>1603</v>
      </c>
    </row>
    <row r="21" spans="2:17" ht="20.100000000000001" customHeight="1" thickBot="1" x14ac:dyDescent="0.25">
      <c r="B21" s="4" t="s">
        <v>31</v>
      </c>
      <c r="C21" s="19">
        <v>7</v>
      </c>
      <c r="D21" s="19">
        <v>34</v>
      </c>
      <c r="E21" s="19">
        <v>574</v>
      </c>
      <c r="F21" s="19">
        <v>532</v>
      </c>
      <c r="G21" s="19">
        <v>1147</v>
      </c>
      <c r="H21" s="19">
        <v>0</v>
      </c>
      <c r="I21" s="19">
        <v>2</v>
      </c>
      <c r="J21" s="19">
        <v>0</v>
      </c>
      <c r="K21" s="19">
        <v>6</v>
      </c>
      <c r="L21" s="19">
        <v>8</v>
      </c>
      <c r="M21" s="19">
        <v>7</v>
      </c>
      <c r="N21" s="19">
        <v>36</v>
      </c>
      <c r="O21" s="19">
        <v>574</v>
      </c>
      <c r="P21" s="19">
        <v>538</v>
      </c>
      <c r="Q21" s="19">
        <v>1155</v>
      </c>
    </row>
    <row r="22" spans="2:17" ht="20.100000000000001" customHeight="1" thickBot="1" x14ac:dyDescent="0.25">
      <c r="B22" s="4" t="s">
        <v>32</v>
      </c>
      <c r="C22" s="19">
        <v>9</v>
      </c>
      <c r="D22" s="19">
        <v>5</v>
      </c>
      <c r="E22" s="19">
        <v>49</v>
      </c>
      <c r="F22" s="19">
        <v>145</v>
      </c>
      <c r="G22" s="19">
        <v>208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9</v>
      </c>
      <c r="N22" s="19">
        <v>5</v>
      </c>
      <c r="O22" s="19">
        <v>49</v>
      </c>
      <c r="P22" s="19">
        <v>145</v>
      </c>
      <c r="Q22" s="19">
        <v>208</v>
      </c>
    </row>
    <row r="23" spans="2:17" ht="20.100000000000001" customHeight="1" thickBot="1" x14ac:dyDescent="0.25">
      <c r="B23" s="4" t="s">
        <v>33</v>
      </c>
      <c r="C23" s="19">
        <v>3</v>
      </c>
      <c r="D23" s="19">
        <v>18</v>
      </c>
      <c r="E23" s="19">
        <v>97</v>
      </c>
      <c r="F23" s="19">
        <v>218</v>
      </c>
      <c r="G23" s="19">
        <v>336</v>
      </c>
      <c r="H23" s="19">
        <v>0</v>
      </c>
      <c r="I23" s="19">
        <v>1</v>
      </c>
      <c r="J23" s="19">
        <v>0</v>
      </c>
      <c r="K23" s="19">
        <v>0</v>
      </c>
      <c r="L23" s="19">
        <v>1</v>
      </c>
      <c r="M23" s="19">
        <v>3</v>
      </c>
      <c r="N23" s="19">
        <v>19</v>
      </c>
      <c r="O23" s="19">
        <v>97</v>
      </c>
      <c r="P23" s="19">
        <v>218</v>
      </c>
      <c r="Q23" s="19">
        <v>337</v>
      </c>
    </row>
    <row r="24" spans="2:17" ht="20.100000000000001" customHeight="1" thickBot="1" x14ac:dyDescent="0.25">
      <c r="B24" s="4" t="s">
        <v>34</v>
      </c>
      <c r="C24" s="19">
        <v>14</v>
      </c>
      <c r="D24" s="19">
        <v>42</v>
      </c>
      <c r="E24" s="19">
        <v>519</v>
      </c>
      <c r="F24" s="19">
        <v>801</v>
      </c>
      <c r="G24" s="19">
        <v>1376</v>
      </c>
      <c r="H24" s="19">
        <v>0</v>
      </c>
      <c r="I24" s="19">
        <v>3</v>
      </c>
      <c r="J24" s="19">
        <v>0</v>
      </c>
      <c r="K24" s="19">
        <v>7</v>
      </c>
      <c r="L24" s="19">
        <v>10</v>
      </c>
      <c r="M24" s="19">
        <v>14</v>
      </c>
      <c r="N24" s="19">
        <v>45</v>
      </c>
      <c r="O24" s="19">
        <v>519</v>
      </c>
      <c r="P24" s="19">
        <v>808</v>
      </c>
      <c r="Q24" s="19">
        <v>1386</v>
      </c>
    </row>
    <row r="25" spans="2:17" ht="20.100000000000001" customHeight="1" thickBot="1" x14ac:dyDescent="0.25">
      <c r="B25" s="4" t="s">
        <v>35</v>
      </c>
      <c r="C25" s="19">
        <v>2</v>
      </c>
      <c r="D25" s="19">
        <v>1</v>
      </c>
      <c r="E25" s="19">
        <v>149</v>
      </c>
      <c r="F25" s="19">
        <v>61</v>
      </c>
      <c r="G25" s="19">
        <v>213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1</v>
      </c>
      <c r="O25" s="19">
        <v>149</v>
      </c>
      <c r="P25" s="19">
        <v>61</v>
      </c>
      <c r="Q25" s="19">
        <v>213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11</v>
      </c>
      <c r="F26" s="19">
        <v>55</v>
      </c>
      <c r="G26" s="19">
        <v>66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11</v>
      </c>
      <c r="P26" s="19">
        <v>55</v>
      </c>
      <c r="Q26" s="19">
        <v>66</v>
      </c>
    </row>
    <row r="27" spans="2:17" ht="20.100000000000001" customHeight="1" thickBot="1" x14ac:dyDescent="0.25">
      <c r="B27" s="5" t="s">
        <v>37</v>
      </c>
      <c r="C27" s="19">
        <v>1</v>
      </c>
      <c r="D27" s="19">
        <v>0</v>
      </c>
      <c r="E27" s="19">
        <v>119</v>
      </c>
      <c r="F27" s="19">
        <v>299</v>
      </c>
      <c r="G27" s="19">
        <v>419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119</v>
      </c>
      <c r="P27" s="19">
        <v>299</v>
      </c>
      <c r="Q27" s="19">
        <v>419</v>
      </c>
    </row>
    <row r="28" spans="2:17" ht="20.100000000000001" customHeight="1" thickBot="1" x14ac:dyDescent="0.25">
      <c r="B28" s="6" t="s">
        <v>38</v>
      </c>
      <c r="C28" s="20">
        <v>0</v>
      </c>
      <c r="D28" s="20">
        <v>0</v>
      </c>
      <c r="E28" s="20">
        <v>14</v>
      </c>
      <c r="F28" s="20">
        <v>10</v>
      </c>
      <c r="G28" s="20">
        <v>24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14</v>
      </c>
      <c r="P28" s="20">
        <v>10</v>
      </c>
      <c r="Q28" s="20">
        <v>24</v>
      </c>
    </row>
    <row r="29" spans="2:17" ht="20.100000000000001" customHeight="1" thickBot="1" x14ac:dyDescent="0.25">
      <c r="B29" s="7" t="s">
        <v>39</v>
      </c>
      <c r="C29" s="9">
        <f>SUM(C12:C28)</f>
        <v>80</v>
      </c>
      <c r="D29" s="9">
        <f t="shared" ref="D29:Q29" si="0">SUM(D12:D28)</f>
        <v>136</v>
      </c>
      <c r="E29" s="9">
        <f t="shared" si="0"/>
        <v>4005</v>
      </c>
      <c r="F29" s="9">
        <f t="shared" si="0"/>
        <v>4369</v>
      </c>
      <c r="G29" s="9">
        <f t="shared" si="0"/>
        <v>8590</v>
      </c>
      <c r="H29" s="9">
        <f t="shared" si="0"/>
        <v>0</v>
      </c>
      <c r="I29" s="9">
        <f t="shared" si="0"/>
        <v>9</v>
      </c>
      <c r="J29" s="9">
        <f t="shared" si="0"/>
        <v>0</v>
      </c>
      <c r="K29" s="9">
        <f t="shared" si="0"/>
        <v>29</v>
      </c>
      <c r="L29" s="9">
        <f t="shared" si="0"/>
        <v>38</v>
      </c>
      <c r="M29" s="9">
        <f t="shared" si="0"/>
        <v>80</v>
      </c>
      <c r="N29" s="9">
        <f t="shared" si="0"/>
        <v>145</v>
      </c>
      <c r="O29" s="9">
        <f t="shared" si="0"/>
        <v>4005</v>
      </c>
      <c r="P29" s="9">
        <f t="shared" si="0"/>
        <v>4398</v>
      </c>
      <c r="Q29" s="9">
        <f t="shared" si="0"/>
        <v>8628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2024-04-15T12:52:36Z</dcterms:modified>
</cp:coreProperties>
</file>